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9120" tabRatio="817" activeTab="3"/>
  </bookViews>
  <sheets>
    <sheet name="2111 обл бюджет" sheetId="1" r:id="rId1"/>
    <sheet name="2111 осв субв (2)" sheetId="2" r:id="rId2"/>
    <sheet name="оздоровлення інших працівників" sheetId="3" r:id="rId3"/>
    <sheet name="оздровлення пед. пр, винагорода" sheetId="4" r:id="rId4"/>
  </sheets>
  <definedNames>
    <definedName name="_xlnm.Print_Area" localSheetId="3">'оздровлення пед. пр, винагорода'!$A$1:$K$83</definedName>
  </definedNames>
  <calcPr fullCalcOnLoad="1"/>
</workbook>
</file>

<file path=xl/sharedStrings.xml><?xml version="1.0" encoding="utf-8"?>
<sst xmlns="http://schemas.openxmlformats.org/spreadsheetml/2006/main" count="274" uniqueCount="133">
  <si>
    <t>Х</t>
  </si>
  <si>
    <t>Керівник _________________________________</t>
  </si>
  <si>
    <t>Головний бухгалтер__________________________</t>
  </si>
  <si>
    <t>М.П.</t>
  </si>
  <si>
    <t>Назва закладу:___________________________________________</t>
  </si>
  <si>
    <t>код ряд-ка</t>
  </si>
  <si>
    <t>Всього на рік</t>
  </si>
  <si>
    <t>Кількість класів</t>
  </si>
  <si>
    <t xml:space="preserve">Кількість годин </t>
  </si>
  <si>
    <t>Всього кількість ставок вчителів по тарифікації:</t>
  </si>
  <si>
    <t>Всього кількість ставок вихователів по тарифікації:</t>
  </si>
  <si>
    <t xml:space="preserve">Кількість виховних груп </t>
  </si>
  <si>
    <t>кількість  дітей шкільного віку</t>
  </si>
  <si>
    <t>Кількість дітей дошкільного віку</t>
  </si>
  <si>
    <t>кількість ставок молодшо-обслуговуючого персоналу сезонних</t>
  </si>
  <si>
    <t>№ п\п</t>
  </si>
  <si>
    <t>П.І.Б.</t>
  </si>
  <si>
    <t>Посада</t>
  </si>
  <si>
    <t>Тарифний розряд</t>
  </si>
  <si>
    <t>Посадовий оклад (ставка заробітної плати, грн.)</t>
  </si>
  <si>
    <t>підвищення  за роботу з дітьми</t>
  </si>
  <si>
    <t>підвищенняза звання "вчитель-методист"</t>
  </si>
  <si>
    <t>підвищення за звання "старший-вчитель"</t>
  </si>
  <si>
    <t>Тижне навантаження, год.</t>
  </si>
  <si>
    <t>Розмір допомоги на оздоровлення, грн.</t>
  </si>
  <si>
    <t>Всього</t>
  </si>
  <si>
    <t xml:space="preserve">       </t>
  </si>
  <si>
    <t xml:space="preserve">                </t>
  </si>
  <si>
    <t>Розмір грошової винагороди, грн.</t>
  </si>
  <si>
    <t>підвищення  за видом закладу</t>
  </si>
  <si>
    <t>інші доплати (розписати)</t>
  </si>
  <si>
    <t>Всього:</t>
  </si>
  <si>
    <t>вчителів по тарифікації</t>
  </si>
  <si>
    <t>за роботу у нічний час спеціалістів</t>
  </si>
  <si>
    <t xml:space="preserve"> за роботу у нічний час молодшо-обслуговуючого персоналу</t>
  </si>
  <si>
    <t>за роботу у нічний час сезонних робітників</t>
  </si>
  <si>
    <t>за ненормований робочий день у водія автомобіля</t>
  </si>
  <si>
    <t>за ведення бібліотечної роботи</t>
  </si>
  <si>
    <t>за роботу з бібліотечним фондом шкільних підручників</t>
  </si>
  <si>
    <t>за роботу з  використання дезинфікуючих засобів спеціалістів</t>
  </si>
  <si>
    <t xml:space="preserve">за особливі умови праці (бібліотекарі) </t>
  </si>
  <si>
    <t>за престижність праці адміністративно-педагогічного персоналу</t>
  </si>
  <si>
    <r>
      <t xml:space="preserve">Заміни (розрахунок додати) </t>
    </r>
    <r>
      <rPr>
        <b/>
        <sz val="8"/>
        <rFont val="Arial Cyr"/>
        <family val="0"/>
      </rPr>
      <t>курси підвищення кваліфікації,сесія</t>
    </r>
  </si>
  <si>
    <t>Щорічна грошова винагорода педагогам  (розрахунок додати)</t>
  </si>
  <si>
    <t>молодшо-обслуговуючого персоналу сезонних робітників</t>
  </si>
  <si>
    <t>молодшо-обслуговуючого персоналу (без сезонних робітників)</t>
  </si>
  <si>
    <t>за завідування кабінетами, відділами, лабораторіями, майстернями</t>
  </si>
  <si>
    <t>Матеріальна допомога на оздоровлення педагогічним працівникам (розрахунок додати)</t>
  </si>
  <si>
    <t>x</t>
  </si>
  <si>
    <t xml:space="preserve">за шкідливі умови праці (12%) спеціалістів </t>
  </si>
  <si>
    <t>кількість ставок спеціалістів</t>
  </si>
  <si>
    <t>кількість ставок молодшо-обслуговуючого персоналу                                  (без сезонних)</t>
  </si>
  <si>
    <t>спеціалістів</t>
  </si>
  <si>
    <t xml:space="preserve">за шкідливі умови праці (12%) </t>
  </si>
  <si>
    <t>Кількість ставок адміністративно-педагогічного персоналу (без заступника директора з госп. роботи)</t>
  </si>
  <si>
    <t>адміністративно-педагогічного персоналу (без заст дир по госп роб)</t>
  </si>
  <si>
    <t>за вислугу років адміністративно-педагогічного персоналу</t>
  </si>
  <si>
    <t xml:space="preserve"> по штатному розписі та тарифікації станом на 01.05.2017 року (мін. з/пл=3200 грн., І т.р. - 1684 грн.)</t>
  </si>
  <si>
    <t xml:space="preserve"> по штатному розписі та тарифікації станом на 01.12.2017 року (мін. з/пл=3200 грн., І т.р. - 1762 грн.)</t>
  </si>
  <si>
    <t xml:space="preserve"> по штатному розписі та тарифікації станом на 01.01.2016 року (мін. з/пл=3200, І т.р. - 1600 грн.)</t>
  </si>
  <si>
    <t>Розрахунок КЕКВ 2120 "Нарахування на заробітну плату" на 2017 рік (22,0%)</t>
  </si>
  <si>
    <t>Заступник директора з господарської роботи</t>
  </si>
  <si>
    <t>за вислугу років  спеціалістів</t>
  </si>
  <si>
    <t>Доплата до мінімальної з/п</t>
  </si>
  <si>
    <t xml:space="preserve">Місячний фонд заробітної плати згідно посадових окладів, всього, в т.ч. </t>
  </si>
  <si>
    <t xml:space="preserve">Всього кількість ставок по штатному розпису: </t>
  </si>
  <si>
    <t xml:space="preserve">ДОПЛАТИ : </t>
  </si>
  <si>
    <t>НАДБАВКИ :</t>
  </si>
  <si>
    <t xml:space="preserve">Всього фонд заробітної плати в місяць: </t>
  </si>
  <si>
    <t xml:space="preserve">ВСЬОГО НА РІК ПО КЕКВ 2111 </t>
  </si>
  <si>
    <t>х</t>
  </si>
  <si>
    <t>Розрахунок КЕКВ 2111 "Заробітна плата" на 2017 рік (освітня субвенція - педагогічний персонал)</t>
  </si>
  <si>
    <t>Розрахунок КЕКВ 2111 "Заробітна плата" на 2017 рік (кошти обласного бюджету - спеціалісти, робітники)</t>
  </si>
  <si>
    <t xml:space="preserve">                            Розрахунок допомоги на оздоровлення медичним працівникам та бібліотекарям  на 2017 рік</t>
  </si>
  <si>
    <t xml:space="preserve">                                        Розрахунок щорічної винагороди педагогічним працівникам на 2017 рік</t>
  </si>
  <si>
    <t xml:space="preserve"> 4=к.3*1,0521</t>
  </si>
  <si>
    <t xml:space="preserve">                            Розрахунок допомоги на оздоровлення педагогічним працівникам на 2017 рік</t>
  </si>
  <si>
    <t xml:space="preserve"> по штатному розписі та тарифікації станом на 01.01.2017 року (мін. з/пл=3200, І т.р. - 1600 грн.)</t>
  </si>
  <si>
    <t xml:space="preserve"> по штатному розписі та тарифікації станом на 01.09.2017 року (мін. з/пл=3200 грн., І т.р. - 1684 грн.)</t>
  </si>
  <si>
    <t xml:space="preserve"> 6=к.3*1,1013</t>
  </si>
  <si>
    <t>заступника директора по господарській роботі</t>
  </si>
  <si>
    <t>6=к.5*1,1013</t>
  </si>
  <si>
    <t>за перевірку зошитів</t>
  </si>
  <si>
    <t xml:space="preserve">доплата за класне керівництво </t>
  </si>
  <si>
    <t>вихователів-керівники гуртків</t>
  </si>
  <si>
    <t>за вислугу років педагогічного персоналу-керівники гуртків</t>
  </si>
  <si>
    <t>за престижність праці педагогічного персоналу-керівники гуртків</t>
  </si>
  <si>
    <t>інші надбавки ("майстер спорту", досягн.вихованців)</t>
  </si>
  <si>
    <t>43389*</t>
  </si>
  <si>
    <t>94018*</t>
  </si>
  <si>
    <t>за класність (2 категорія)</t>
  </si>
  <si>
    <t>за роботу з використанням  дезинфікуючих засобів -10%</t>
  </si>
  <si>
    <t>Назва закладу:КЗ ЛОР "ЛОЦНТТУМ"_______________________________</t>
  </si>
  <si>
    <t>Керівник _________________________________Опенько С.А.</t>
  </si>
  <si>
    <t>Головний бухгалтер__________________________Голубник М.А.</t>
  </si>
  <si>
    <t>інші доплати (до мін.ЗП)</t>
  </si>
  <si>
    <t>Назва закладу:КЗ ЛОР "ЛОЦНТТУМ"____________________________________________________</t>
  </si>
  <si>
    <t>Назва закладу:КЗ ЛОР "ЛОЦНТТУМ"___________________________________________</t>
  </si>
  <si>
    <t>Опенько С.А.</t>
  </si>
  <si>
    <t>директор</t>
  </si>
  <si>
    <t>Чура Г.М.</t>
  </si>
  <si>
    <t>заст.дир.з НВР</t>
  </si>
  <si>
    <t>90%/14</t>
  </si>
  <si>
    <t>Стадник А.Д.</t>
  </si>
  <si>
    <t>заст.дир.з МР</t>
  </si>
  <si>
    <t>85%/14</t>
  </si>
  <si>
    <t>Топольник Х.В.</t>
  </si>
  <si>
    <t xml:space="preserve">методист </t>
  </si>
  <si>
    <t>Демідов О.А.</t>
  </si>
  <si>
    <t>керівник гуртка</t>
  </si>
  <si>
    <t>Жидік І.А.</t>
  </si>
  <si>
    <t>Мечержак</t>
  </si>
  <si>
    <t>Кіщук І.М.</t>
  </si>
  <si>
    <t>Кушнірук Б.А.</t>
  </si>
  <si>
    <t>Микитка М.Ю.</t>
  </si>
  <si>
    <t>Ковальчук М.М.</t>
  </si>
  <si>
    <t>Терещук А.В.</t>
  </si>
  <si>
    <t>Якубовська Ю.Я.</t>
  </si>
  <si>
    <t>Мохнацька С.О.</t>
  </si>
  <si>
    <t>Черних О.М.</t>
  </si>
  <si>
    <t>Адамовський І.В.</t>
  </si>
  <si>
    <t>Миджин О.Р.</t>
  </si>
  <si>
    <t>Копистянський С.</t>
  </si>
  <si>
    <t>Родик Б.В.</t>
  </si>
  <si>
    <t>Солтис С.О.</t>
  </si>
  <si>
    <t>Ткач Ю.П.</t>
  </si>
  <si>
    <t>Чорненька Т.Ю.</t>
  </si>
  <si>
    <t>Уляницький Ю.А.</t>
  </si>
  <si>
    <t>9(7)</t>
  </si>
  <si>
    <t>10(8)</t>
  </si>
  <si>
    <t>12(10)</t>
  </si>
  <si>
    <t>інші надбавки (напруженість гол.бух., заст.дир.з АГЧ)</t>
  </si>
  <si>
    <t>Матеріальна допомога на оздоровлення інших працівникам-14625 +диференціація зарплати-19743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</si>
</sst>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1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i/>
      <u val="single"/>
      <sz val="12"/>
      <name val="Arial Cyr"/>
      <family val="2"/>
    </font>
    <font>
      <b/>
      <i/>
      <u val="single"/>
      <sz val="14"/>
      <name val="Arial Cyr"/>
      <family val="2"/>
    </font>
    <font>
      <b/>
      <sz val="6"/>
      <name val="Arial Cyr"/>
      <family val="2"/>
    </font>
    <font>
      <sz val="8"/>
      <name val="Arial Cyr"/>
      <family val="0"/>
    </font>
    <font>
      <i/>
      <sz val="12"/>
      <name val="Arial Cyr"/>
      <family val="2"/>
    </font>
    <font>
      <sz val="1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 horizontal="left" wrapText="1"/>
    </xf>
    <xf numFmtId="0" fontId="5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4" borderId="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6" xfId="0" applyFont="1" applyFill="1" applyBorder="1" applyAlignment="1">
      <alignment wrapText="1"/>
    </xf>
    <xf numFmtId="49" fontId="0" fillId="0" borderId="5" xfId="0" applyNumberFormat="1" applyBorder="1" applyAlignment="1">
      <alignment/>
    </xf>
    <xf numFmtId="0" fontId="2" fillId="2" borderId="6" xfId="0" applyFon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2" fillId="4" borderId="6" xfId="0" applyFont="1" applyFill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4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83" fontId="0" fillId="2" borderId="6" xfId="0" applyNumberFormat="1" applyFill="1" applyBorder="1" applyAlignment="1">
      <alignment horizontal="center"/>
    </xf>
    <xf numFmtId="1" fontId="12" fillId="4" borderId="6" xfId="0" applyNumberFormat="1" applyFont="1" applyFill="1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183" fontId="0" fillId="0" borderId="5" xfId="0" applyNumberFormat="1" applyBorder="1" applyAlignment="1">
      <alignment horizontal="center"/>
    </xf>
    <xf numFmtId="183" fontId="0" fillId="0" borderId="5" xfId="0" applyNumberFormat="1" applyFont="1" applyBorder="1" applyAlignment="1">
      <alignment horizontal="center"/>
    </xf>
    <xf numFmtId="183" fontId="0" fillId="4" borderId="13" xfId="0" applyNumberFormat="1" applyFill="1" applyBorder="1" applyAlignment="1">
      <alignment horizontal="center"/>
    </xf>
    <xf numFmtId="183" fontId="0" fillId="4" borderId="6" xfId="0" applyNumberForma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83" fontId="0" fillId="2" borderId="1" xfId="0" applyNumberFormat="1" applyFill="1" applyBorder="1" applyAlignment="1">
      <alignment horizontal="center"/>
    </xf>
    <xf numFmtId="183" fontId="1" fillId="4" borderId="6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4" borderId="6" xfId="0" applyNumberFormat="1" applyFont="1" applyFill="1" applyBorder="1" applyAlignment="1">
      <alignment horizontal="center"/>
    </xf>
    <xf numFmtId="183" fontId="0" fillId="0" borderId="9" xfId="0" applyNumberFormat="1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8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2" xfId="0" applyBorder="1" applyAlignment="1">
      <alignment horizontal="left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workbookViewId="0" topLeftCell="A22">
      <selection activeCell="A41" sqref="A41:E41"/>
    </sheetView>
  </sheetViews>
  <sheetFormatPr defaultColWidth="9.00390625" defaultRowHeight="12.75"/>
  <cols>
    <col min="1" max="1" width="64.625" style="0" customWidth="1"/>
    <col min="2" max="2" width="4.875" style="0" bestFit="1" customWidth="1"/>
    <col min="3" max="3" width="17.50390625" style="0" customWidth="1"/>
    <col min="4" max="4" width="18.00390625" style="0" customWidth="1"/>
    <col min="5" max="5" width="16.00390625" style="0" customWidth="1"/>
    <col min="6" max="6" width="18.50390625" style="0" customWidth="1"/>
  </cols>
  <sheetData>
    <row r="1" spans="1:5" ht="15">
      <c r="A1" s="107" t="s">
        <v>92</v>
      </c>
      <c r="B1" s="108"/>
      <c r="C1" s="108"/>
      <c r="D1" s="108"/>
      <c r="E1" s="108"/>
    </row>
    <row r="2" spans="1:5" ht="26.25" customHeight="1">
      <c r="A2" s="109" t="s">
        <v>72</v>
      </c>
      <c r="B2" s="109"/>
      <c r="C2" s="109"/>
      <c r="D2" s="109"/>
      <c r="E2" s="109"/>
    </row>
    <row r="3" spans="1:6" ht="132.75" customHeight="1">
      <c r="A3" s="6"/>
      <c r="B3" s="18" t="s">
        <v>5</v>
      </c>
      <c r="C3" s="17" t="s">
        <v>77</v>
      </c>
      <c r="D3" s="17" t="s">
        <v>57</v>
      </c>
      <c r="E3" s="17" t="s">
        <v>58</v>
      </c>
      <c r="F3" s="17" t="s">
        <v>6</v>
      </c>
    </row>
    <row r="4" spans="1:6" ht="169.5" customHeight="1">
      <c r="A4" s="6">
        <v>1</v>
      </c>
      <c r="B4" s="17">
        <v>2</v>
      </c>
      <c r="C4" s="17">
        <v>3</v>
      </c>
      <c r="D4" s="79" t="s">
        <v>75</v>
      </c>
      <c r="E4" s="79" t="s">
        <v>79</v>
      </c>
      <c r="F4" s="79"/>
    </row>
    <row r="5" spans="1:6" ht="16.5" customHeight="1">
      <c r="A5" s="5" t="s">
        <v>7</v>
      </c>
      <c r="B5" s="4">
        <v>1</v>
      </c>
      <c r="C5" s="78">
        <v>63</v>
      </c>
      <c r="D5" s="78">
        <v>63</v>
      </c>
      <c r="E5" s="10">
        <v>63</v>
      </c>
      <c r="F5" s="9">
        <v>63</v>
      </c>
    </row>
    <row r="6" spans="1:6" ht="16.5" customHeight="1">
      <c r="A6" s="5" t="s">
        <v>11</v>
      </c>
      <c r="B6" s="4">
        <v>2</v>
      </c>
      <c r="C6" s="78"/>
      <c r="D6" s="4"/>
      <c r="E6" s="9"/>
      <c r="F6" s="9"/>
    </row>
    <row r="7" spans="1:6" ht="12.75" customHeight="1">
      <c r="A7" s="3" t="s">
        <v>12</v>
      </c>
      <c r="B7" s="9">
        <v>3</v>
      </c>
      <c r="C7" s="10">
        <v>730</v>
      </c>
      <c r="D7" s="9">
        <v>730</v>
      </c>
      <c r="E7" s="9">
        <v>730</v>
      </c>
      <c r="F7" s="9">
        <v>730</v>
      </c>
    </row>
    <row r="8" spans="1:6" ht="12.75">
      <c r="A8" s="1" t="s">
        <v>13</v>
      </c>
      <c r="B8" s="9">
        <v>4</v>
      </c>
      <c r="C8" s="10"/>
      <c r="D8" s="9"/>
      <c r="E8" s="9"/>
      <c r="F8" s="1"/>
    </row>
    <row r="9" spans="1:6" ht="12.75">
      <c r="A9" s="1" t="s">
        <v>61</v>
      </c>
      <c r="B9" s="9">
        <v>5</v>
      </c>
      <c r="C9" s="10">
        <v>1</v>
      </c>
      <c r="D9" s="9">
        <v>1</v>
      </c>
      <c r="E9" s="9">
        <v>1</v>
      </c>
      <c r="F9" s="9">
        <v>1</v>
      </c>
    </row>
    <row r="10" spans="1:6" ht="27" customHeight="1">
      <c r="A10" s="1" t="s">
        <v>50</v>
      </c>
      <c r="B10" s="9">
        <v>6</v>
      </c>
      <c r="C10" s="10">
        <v>2.5</v>
      </c>
      <c r="D10" s="9">
        <v>2.5</v>
      </c>
      <c r="E10" s="9">
        <v>2.5</v>
      </c>
      <c r="F10" s="9">
        <v>2.5</v>
      </c>
    </row>
    <row r="11" spans="1:6" ht="28.5" customHeight="1">
      <c r="A11" s="3" t="s">
        <v>51</v>
      </c>
      <c r="B11" s="9">
        <v>7</v>
      </c>
      <c r="C11" s="10">
        <v>2.5</v>
      </c>
      <c r="D11" s="9">
        <v>2.5</v>
      </c>
      <c r="E11" s="9">
        <v>2.5</v>
      </c>
      <c r="F11" s="9">
        <v>2.5</v>
      </c>
    </row>
    <row r="12" spans="1:6" ht="25.5" customHeight="1" thickBot="1">
      <c r="A12" s="8" t="s">
        <v>14</v>
      </c>
      <c r="B12" s="9">
        <v>8</v>
      </c>
      <c r="C12" s="11"/>
      <c r="D12" s="24"/>
      <c r="E12" s="24"/>
      <c r="F12" s="24"/>
    </row>
    <row r="13" spans="1:6" ht="31.5" customHeight="1" thickBot="1">
      <c r="A13" s="66" t="s">
        <v>65</v>
      </c>
      <c r="B13" s="84">
        <v>9</v>
      </c>
      <c r="C13" s="85">
        <v>6</v>
      </c>
      <c r="D13" s="85">
        <f>D9+D10+D11+D12</f>
        <v>6</v>
      </c>
      <c r="E13" s="85">
        <f>E9+E10+E11+E12</f>
        <v>6</v>
      </c>
      <c r="F13" s="85">
        <f>F9+F10+F11+F12</f>
        <v>6</v>
      </c>
    </row>
    <row r="14" spans="1:6" ht="34.5" customHeight="1" thickBot="1">
      <c r="A14" s="66" t="s">
        <v>64</v>
      </c>
      <c r="B14" s="84">
        <v>10</v>
      </c>
      <c r="C14" s="85">
        <f>C15+C16+C17+C18</f>
        <v>15179</v>
      </c>
      <c r="D14" s="85">
        <f>D15+D16+D17+D18</f>
        <v>15971.9272</v>
      </c>
      <c r="E14" s="85">
        <f>E15+E16+E17+E18</f>
        <v>18310</v>
      </c>
      <c r="F14" s="85">
        <v>194106</v>
      </c>
    </row>
    <row r="15" spans="1:6" ht="19.5" customHeight="1">
      <c r="A15" s="1" t="s">
        <v>80</v>
      </c>
      <c r="B15" s="9">
        <v>11</v>
      </c>
      <c r="C15" s="87">
        <v>3291</v>
      </c>
      <c r="D15" s="88">
        <f>C15*1.0521</f>
        <v>3462.4611</v>
      </c>
      <c r="E15" s="89">
        <v>4398</v>
      </c>
      <c r="F15" s="88" t="s">
        <v>88</v>
      </c>
    </row>
    <row r="16" spans="1:6" ht="21" customHeight="1">
      <c r="A16" s="3" t="s">
        <v>52</v>
      </c>
      <c r="B16" s="9">
        <v>12</v>
      </c>
      <c r="C16" s="87">
        <v>7341</v>
      </c>
      <c r="D16" s="88">
        <f>C16*1.0521</f>
        <v>7723.466100000001</v>
      </c>
      <c r="E16" s="89">
        <v>8903</v>
      </c>
      <c r="F16" s="88" t="s">
        <v>89</v>
      </c>
    </row>
    <row r="17" spans="1:6" ht="21" customHeight="1">
      <c r="A17" s="1" t="s">
        <v>45</v>
      </c>
      <c r="B17" s="9">
        <v>13</v>
      </c>
      <c r="C17" s="87">
        <v>4547</v>
      </c>
      <c r="D17" s="88">
        <v>4786</v>
      </c>
      <c r="E17" s="89">
        <v>5009</v>
      </c>
      <c r="F17" s="88">
        <f>C17*4+D17*7+E17</f>
        <v>56699</v>
      </c>
    </row>
    <row r="18" spans="1:6" ht="21" customHeight="1">
      <c r="A18" s="8" t="s">
        <v>44</v>
      </c>
      <c r="B18" s="24">
        <v>14</v>
      </c>
      <c r="C18" s="101"/>
      <c r="D18" s="102">
        <f>C18*1.0521</f>
        <v>0</v>
      </c>
      <c r="E18" s="103">
        <f>C18*1.1013</f>
        <v>0</v>
      </c>
      <c r="F18" s="102">
        <f>C18*3+D18*2+E18</f>
        <v>0</v>
      </c>
    </row>
    <row r="19" spans="1:6" ht="40.5" customHeight="1">
      <c r="A19" s="95" t="s">
        <v>66</v>
      </c>
      <c r="B19" s="20">
        <v>15</v>
      </c>
      <c r="C19" s="96">
        <f>C20+C21+C22+C23+C24+C25+C26+C27+C28+C29+C30+C31+C32</f>
        <v>4653.2</v>
      </c>
      <c r="D19" s="96">
        <f>D20+D21+D22+D23+D24+D25+D26+D27+D28+D29+D30+D31+D32</f>
        <v>4895.631720000001</v>
      </c>
      <c r="E19" s="96">
        <f>E20+E21+E22+E23+E24+E25+E26+E27+E28+E29+E30+E31+E32</f>
        <v>5149.029615028002</v>
      </c>
      <c r="F19" s="96">
        <f>F20+F21+F22+F23+F24+F25+F26+F27+F28+F29+F30+F31+F32</f>
        <v>58031.251655028005</v>
      </c>
    </row>
    <row r="20" spans="1:6" ht="24" customHeight="1">
      <c r="A20" s="67" t="s">
        <v>63</v>
      </c>
      <c r="B20" s="104">
        <v>16</v>
      </c>
      <c r="C20" s="87">
        <v>4350.8</v>
      </c>
      <c r="D20" s="88">
        <f>C20*1.0521</f>
        <v>4577.476680000001</v>
      </c>
      <c r="E20" s="88">
        <f>D20*1.0521</f>
        <v>4815.963215028001</v>
      </c>
      <c r="F20" s="88">
        <f>C20*4+D20*7+E20</f>
        <v>54261.499975028004</v>
      </c>
    </row>
    <row r="21" spans="1:6" ht="22.5" customHeight="1">
      <c r="A21" s="67" t="s">
        <v>35</v>
      </c>
      <c r="B21" s="98">
        <v>17</v>
      </c>
      <c r="C21" s="87"/>
      <c r="D21" s="88">
        <f aca="true" t="shared" si="0" ref="D21:D32">C21*1.0521</f>
        <v>0</v>
      </c>
      <c r="E21" s="89">
        <f aca="true" t="shared" si="1" ref="E21:E32">C21*1.1013</f>
        <v>0</v>
      </c>
      <c r="F21" s="88">
        <f>C21*3+D21*2+E21</f>
        <v>0</v>
      </c>
    </row>
    <row r="22" spans="1:6" ht="24.75" customHeight="1">
      <c r="A22" s="21" t="s">
        <v>33</v>
      </c>
      <c r="B22" s="25">
        <v>18</v>
      </c>
      <c r="C22" s="87"/>
      <c r="D22" s="88">
        <f t="shared" si="0"/>
        <v>0</v>
      </c>
      <c r="E22" s="89">
        <f t="shared" si="1"/>
        <v>0</v>
      </c>
      <c r="F22" s="88">
        <f aca="true" t="shared" si="2" ref="F22:F32">C22*4+D22*7+E22</f>
        <v>0</v>
      </c>
    </row>
    <row r="23" spans="1:6" ht="17.25" customHeight="1">
      <c r="A23" s="1" t="s">
        <v>34</v>
      </c>
      <c r="B23" s="9">
        <v>19</v>
      </c>
      <c r="C23" s="87"/>
      <c r="D23" s="88">
        <f t="shared" si="0"/>
        <v>0</v>
      </c>
      <c r="E23" s="89">
        <f t="shared" si="1"/>
        <v>0</v>
      </c>
      <c r="F23" s="88">
        <f t="shared" si="2"/>
        <v>0</v>
      </c>
    </row>
    <row r="24" spans="1:6" ht="18" customHeight="1">
      <c r="A24" s="1" t="s">
        <v>36</v>
      </c>
      <c r="B24" s="9">
        <v>20</v>
      </c>
      <c r="C24" s="87"/>
      <c r="D24" s="88">
        <f t="shared" si="0"/>
        <v>0</v>
      </c>
      <c r="E24" s="89">
        <f t="shared" si="1"/>
        <v>0</v>
      </c>
      <c r="F24" s="88">
        <f t="shared" si="2"/>
        <v>0</v>
      </c>
    </row>
    <row r="25" spans="1:6" ht="15" customHeight="1">
      <c r="A25" s="1" t="s">
        <v>37</v>
      </c>
      <c r="B25" s="9">
        <v>21</v>
      </c>
      <c r="C25" s="87"/>
      <c r="D25" s="88">
        <f t="shared" si="0"/>
        <v>0</v>
      </c>
      <c r="E25" s="89">
        <f t="shared" si="1"/>
        <v>0</v>
      </c>
      <c r="F25" s="88">
        <f t="shared" si="2"/>
        <v>0</v>
      </c>
    </row>
    <row r="26" spans="1:6" ht="19.5" customHeight="1">
      <c r="A26" s="1" t="s">
        <v>38</v>
      </c>
      <c r="B26" s="9">
        <v>22</v>
      </c>
      <c r="C26" s="87"/>
      <c r="D26" s="88">
        <f t="shared" si="0"/>
        <v>0</v>
      </c>
      <c r="E26" s="89">
        <f t="shared" si="1"/>
        <v>0</v>
      </c>
      <c r="F26" s="88">
        <f t="shared" si="2"/>
        <v>0</v>
      </c>
    </row>
    <row r="27" spans="1:6" ht="26.25" customHeight="1">
      <c r="A27" s="22" t="s">
        <v>49</v>
      </c>
      <c r="B27" s="9">
        <v>23</v>
      </c>
      <c r="C27" s="87"/>
      <c r="D27" s="88">
        <f t="shared" si="0"/>
        <v>0</v>
      </c>
      <c r="E27" s="89">
        <f t="shared" si="1"/>
        <v>0</v>
      </c>
      <c r="F27" s="88">
        <f t="shared" si="2"/>
        <v>0</v>
      </c>
    </row>
    <row r="28" spans="1:6" ht="28.5" customHeight="1">
      <c r="A28" s="22" t="s">
        <v>53</v>
      </c>
      <c r="B28" s="9">
        <v>24</v>
      </c>
      <c r="C28" s="87"/>
      <c r="D28" s="88">
        <f t="shared" si="0"/>
        <v>0</v>
      </c>
      <c r="E28" s="89">
        <f t="shared" si="1"/>
        <v>0</v>
      </c>
      <c r="F28" s="88">
        <f t="shared" si="2"/>
        <v>0</v>
      </c>
    </row>
    <row r="29" spans="1:6" ht="31.5" customHeight="1">
      <c r="A29" s="22" t="s">
        <v>91</v>
      </c>
      <c r="B29" s="9">
        <v>25</v>
      </c>
      <c r="C29" s="87">
        <v>128</v>
      </c>
      <c r="D29" s="88">
        <f t="shared" si="0"/>
        <v>134.6688</v>
      </c>
      <c r="E29" s="89">
        <f t="shared" si="1"/>
        <v>140.9664</v>
      </c>
      <c r="F29" s="88">
        <f t="shared" si="2"/>
        <v>1595.648</v>
      </c>
    </row>
    <row r="30" spans="1:6" ht="16.5" customHeight="1">
      <c r="A30" s="22" t="s">
        <v>39</v>
      </c>
      <c r="B30" s="9">
        <v>26</v>
      </c>
      <c r="C30" s="87"/>
      <c r="D30" s="88">
        <f t="shared" si="0"/>
        <v>0</v>
      </c>
      <c r="E30" s="89">
        <f t="shared" si="1"/>
        <v>0</v>
      </c>
      <c r="F30" s="88">
        <f t="shared" si="2"/>
        <v>0</v>
      </c>
    </row>
    <row r="31" spans="1:6" ht="22.5" customHeight="1">
      <c r="A31" s="1" t="s">
        <v>90</v>
      </c>
      <c r="B31" s="9">
        <v>27</v>
      </c>
      <c r="C31" s="87">
        <v>174.4</v>
      </c>
      <c r="D31" s="88">
        <f t="shared" si="0"/>
        <v>183.48624</v>
      </c>
      <c r="E31" s="89">
        <v>192.1</v>
      </c>
      <c r="F31" s="88">
        <f t="shared" si="2"/>
        <v>2174.10368</v>
      </c>
    </row>
    <row r="32" spans="1:6" ht="21" customHeight="1" thickBot="1">
      <c r="A32" s="69" t="s">
        <v>30</v>
      </c>
      <c r="B32" s="24">
        <v>28</v>
      </c>
      <c r="C32" s="87"/>
      <c r="D32" s="88">
        <f t="shared" si="0"/>
        <v>0</v>
      </c>
      <c r="E32" s="89">
        <f t="shared" si="1"/>
        <v>0</v>
      </c>
      <c r="F32" s="88">
        <f t="shared" si="2"/>
        <v>0</v>
      </c>
    </row>
    <row r="33" spans="1:6" ht="24" customHeight="1" thickBot="1">
      <c r="A33" s="68" t="s">
        <v>67</v>
      </c>
      <c r="B33" s="83">
        <v>29</v>
      </c>
      <c r="C33" s="85">
        <f>C34+C35+C36</f>
        <v>3388</v>
      </c>
      <c r="D33" s="85">
        <f>D34+D35+D36</f>
        <v>3564.5148</v>
      </c>
      <c r="E33" s="85">
        <f>E34+E35+E36</f>
        <v>4527</v>
      </c>
      <c r="F33" s="85">
        <v>44665</v>
      </c>
    </row>
    <row r="34" spans="1:6" ht="24.75" customHeight="1">
      <c r="A34" s="61" t="s">
        <v>62</v>
      </c>
      <c r="B34" s="9">
        <v>30</v>
      </c>
      <c r="C34" s="87"/>
      <c r="D34" s="88">
        <f>C34*1.0521</f>
        <v>0</v>
      </c>
      <c r="E34" s="89">
        <f>C34*1.1013</f>
        <v>0</v>
      </c>
      <c r="F34" s="88">
        <f>C34*4+D34*7+E34</f>
        <v>0</v>
      </c>
    </row>
    <row r="35" spans="1:6" ht="18.75" customHeight="1">
      <c r="A35" s="23" t="s">
        <v>40</v>
      </c>
      <c r="B35" s="9">
        <v>31</v>
      </c>
      <c r="C35" s="87"/>
      <c r="D35" s="88">
        <f>C35*1.0521</f>
        <v>0</v>
      </c>
      <c r="E35" s="89">
        <f>C35*1.1013</f>
        <v>0</v>
      </c>
      <c r="F35" s="88">
        <f>C35*4+D35*7+E35</f>
        <v>0</v>
      </c>
    </row>
    <row r="36" spans="1:6" ht="19.5" customHeight="1" thickBot="1">
      <c r="A36" s="8" t="s">
        <v>131</v>
      </c>
      <c r="B36" s="24">
        <v>32</v>
      </c>
      <c r="C36" s="87">
        <v>3388</v>
      </c>
      <c r="D36" s="88">
        <f>C36*1.0521</f>
        <v>3564.5148</v>
      </c>
      <c r="E36" s="89">
        <v>4527</v>
      </c>
      <c r="F36" s="88">
        <v>44665</v>
      </c>
    </row>
    <row r="37" spans="1:6" ht="22.5" customHeight="1" thickBot="1">
      <c r="A37" s="72" t="s">
        <v>68</v>
      </c>
      <c r="B37" s="63">
        <v>33</v>
      </c>
      <c r="C37" s="90">
        <f>C14+C19+C33</f>
        <v>23220.2</v>
      </c>
      <c r="D37" s="90">
        <f>D14+D19+D33</f>
        <v>24432.073720000004</v>
      </c>
      <c r="E37" s="90">
        <f>E14+E19+E33</f>
        <v>27986.029615028</v>
      </c>
      <c r="F37" s="90">
        <f>F14+F19+F33</f>
        <v>296802.25165502797</v>
      </c>
    </row>
    <row r="38" spans="1:6" ht="34.5" customHeight="1" thickBot="1">
      <c r="A38" s="77" t="s">
        <v>132</v>
      </c>
      <c r="B38" s="9">
        <v>34</v>
      </c>
      <c r="C38" s="73" t="s">
        <v>70</v>
      </c>
      <c r="D38" s="73" t="s">
        <v>48</v>
      </c>
      <c r="E38" s="73" t="s">
        <v>48</v>
      </c>
      <c r="F38" s="74">
        <v>34368.1</v>
      </c>
    </row>
    <row r="39" spans="1:6" ht="25.5" customHeight="1" thickBot="1">
      <c r="A39" s="64" t="s">
        <v>69</v>
      </c>
      <c r="B39" s="63">
        <v>35</v>
      </c>
      <c r="C39" s="86" t="s">
        <v>0</v>
      </c>
      <c r="D39" s="86" t="s">
        <v>0</v>
      </c>
      <c r="E39" s="86" t="s">
        <v>0</v>
      </c>
      <c r="F39" s="97">
        <f>F37+F38</f>
        <v>331170.35165502795</v>
      </c>
    </row>
    <row r="40" ht="13.5" thickBot="1">
      <c r="F40" s="99"/>
    </row>
    <row r="41" spans="1:6" ht="48.75" customHeight="1" thickBot="1">
      <c r="A41" s="110" t="s">
        <v>60</v>
      </c>
      <c r="B41" s="111"/>
      <c r="C41" s="111"/>
      <c r="D41" s="111"/>
      <c r="E41" s="112"/>
      <c r="F41" s="100">
        <v>72887</v>
      </c>
    </row>
    <row r="42" ht="12" customHeight="1"/>
    <row r="43" ht="1.5" customHeight="1" hidden="1"/>
    <row r="44" ht="17.25">
      <c r="A44" s="13" t="s">
        <v>93</v>
      </c>
    </row>
    <row r="45" ht="17.25">
      <c r="A45" s="13" t="s">
        <v>94</v>
      </c>
    </row>
    <row r="47" ht="12.75">
      <c r="A47" s="14"/>
    </row>
  </sheetData>
  <mergeCells count="3">
    <mergeCell ref="A1:E1"/>
    <mergeCell ref="A2:E2"/>
    <mergeCell ref="A41:E41"/>
  </mergeCells>
  <printOptions/>
  <pageMargins left="0.1968503937007874" right="0.1968503937007874" top="0.3937007874015748" bottom="0.3937007874015748" header="0.3937007874015748" footer="0.3937007874015748"/>
  <pageSetup horizontalDpi="600" verticalDpi="600" orientation="portrait" paperSize="9" scale="6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2" sqref="G32"/>
    </sheetView>
  </sheetViews>
  <sheetFormatPr defaultColWidth="9.00390625" defaultRowHeight="12.75"/>
  <cols>
    <col min="1" max="1" width="64.625" style="0" customWidth="1"/>
    <col min="2" max="2" width="4.875" style="0" bestFit="1" customWidth="1"/>
    <col min="3" max="3" width="15.50390625" style="0" customWidth="1"/>
    <col min="4" max="5" width="16.00390625" style="0" customWidth="1"/>
    <col min="6" max="6" width="15.625" style="0" customWidth="1"/>
    <col min="7" max="7" width="21.375" style="0" customWidth="1"/>
  </cols>
  <sheetData>
    <row r="1" spans="1:6" ht="15">
      <c r="A1" s="107" t="s">
        <v>96</v>
      </c>
      <c r="B1" s="108"/>
      <c r="C1" s="108"/>
      <c r="D1" s="108"/>
      <c r="E1" s="108"/>
      <c r="F1" s="108"/>
    </row>
    <row r="2" spans="1:6" ht="26.25" customHeight="1">
      <c r="A2" s="105" t="s">
        <v>71</v>
      </c>
      <c r="B2" s="105"/>
      <c r="C2" s="105"/>
      <c r="D2" s="105"/>
      <c r="E2" s="105"/>
      <c r="F2" s="105"/>
    </row>
    <row r="3" spans="1:7" ht="132.75" customHeight="1">
      <c r="A3" s="6"/>
      <c r="B3" s="18" t="s">
        <v>5</v>
      </c>
      <c r="C3" s="17" t="s">
        <v>59</v>
      </c>
      <c r="D3" s="17" t="s">
        <v>57</v>
      </c>
      <c r="E3" s="17" t="s">
        <v>78</v>
      </c>
      <c r="F3" s="17" t="s">
        <v>58</v>
      </c>
      <c r="G3" s="17" t="s">
        <v>6</v>
      </c>
    </row>
    <row r="4" spans="1:7" ht="125.25" customHeight="1">
      <c r="A4" s="6">
        <v>1</v>
      </c>
      <c r="B4" s="17">
        <v>2</v>
      </c>
      <c r="C4" s="17">
        <v>3</v>
      </c>
      <c r="D4" s="79" t="s">
        <v>75</v>
      </c>
      <c r="E4" s="79">
        <v>5</v>
      </c>
      <c r="F4" s="79" t="s">
        <v>81</v>
      </c>
      <c r="G4" s="79">
        <v>7</v>
      </c>
    </row>
    <row r="5" spans="1:7" ht="16.5" customHeight="1">
      <c r="A5" s="5" t="s">
        <v>7</v>
      </c>
      <c r="B5" s="4">
        <v>1</v>
      </c>
      <c r="C5" s="78">
        <v>63</v>
      </c>
      <c r="D5" s="78">
        <v>63</v>
      </c>
      <c r="E5" s="78">
        <v>63</v>
      </c>
      <c r="F5" s="10">
        <v>63</v>
      </c>
      <c r="G5" s="9">
        <v>63</v>
      </c>
    </row>
    <row r="6" spans="1:7" ht="16.5" customHeight="1">
      <c r="A6" s="5" t="s">
        <v>11</v>
      </c>
      <c r="B6" s="4">
        <v>2</v>
      </c>
      <c r="C6" s="78"/>
      <c r="D6" s="4"/>
      <c r="E6" s="4"/>
      <c r="F6" s="9"/>
      <c r="G6" s="9"/>
    </row>
    <row r="7" spans="1:7" ht="12.75" customHeight="1">
      <c r="A7" s="3" t="s">
        <v>12</v>
      </c>
      <c r="B7" s="9">
        <v>3</v>
      </c>
      <c r="C7" s="10">
        <v>730</v>
      </c>
      <c r="D7" s="9">
        <v>730</v>
      </c>
      <c r="E7" s="9">
        <v>730</v>
      </c>
      <c r="F7" s="9">
        <v>730</v>
      </c>
      <c r="G7" s="9">
        <v>730</v>
      </c>
    </row>
    <row r="8" spans="1:7" ht="12.75">
      <c r="A8" s="1" t="s">
        <v>13</v>
      </c>
      <c r="B8" s="9">
        <v>4</v>
      </c>
      <c r="C8" s="10"/>
      <c r="D8" s="9"/>
      <c r="E8" s="9"/>
      <c r="F8" s="9"/>
      <c r="G8" s="1"/>
    </row>
    <row r="9" spans="1:7" ht="12.75">
      <c r="A9" s="1" t="s">
        <v>8</v>
      </c>
      <c r="B9" s="9">
        <v>5</v>
      </c>
      <c r="C9" s="10">
        <v>336</v>
      </c>
      <c r="D9" s="9">
        <v>336</v>
      </c>
      <c r="E9" s="9">
        <v>336</v>
      </c>
      <c r="F9" s="9">
        <v>336</v>
      </c>
      <c r="G9" s="9">
        <v>3360</v>
      </c>
    </row>
    <row r="10" spans="1:7" ht="15">
      <c r="A10" s="65" t="s">
        <v>9</v>
      </c>
      <c r="B10" s="20">
        <v>6</v>
      </c>
      <c r="C10" s="62">
        <v>18.7</v>
      </c>
      <c r="D10" s="20">
        <v>18.7</v>
      </c>
      <c r="E10" s="20">
        <v>18.7</v>
      </c>
      <c r="F10" s="20">
        <v>18.7</v>
      </c>
      <c r="G10" s="20">
        <v>18.7</v>
      </c>
    </row>
    <row r="11" spans="1:7" ht="15">
      <c r="A11" s="65" t="s">
        <v>10</v>
      </c>
      <c r="B11" s="20">
        <v>7</v>
      </c>
      <c r="C11" s="62"/>
      <c r="D11" s="20"/>
      <c r="E11" s="20"/>
      <c r="F11" s="20"/>
      <c r="G11" s="20"/>
    </row>
    <row r="12" spans="1:7" ht="40.5" customHeight="1">
      <c r="A12" s="92" t="s">
        <v>54</v>
      </c>
      <c r="B12" s="93">
        <v>8</v>
      </c>
      <c r="C12" s="94"/>
      <c r="D12" s="93"/>
      <c r="E12" s="93"/>
      <c r="F12" s="93"/>
      <c r="G12" s="93"/>
    </row>
    <row r="13" spans="1:7" ht="34.5" customHeight="1">
      <c r="A13" s="95" t="s">
        <v>64</v>
      </c>
      <c r="B13" s="20">
        <v>9</v>
      </c>
      <c r="C13" s="96">
        <f>C14+C15+C16</f>
        <v>70158.08</v>
      </c>
      <c r="D13" s="96">
        <f>D14+D15+D16</f>
        <v>73820.01576800001</v>
      </c>
      <c r="E13" s="96">
        <v>82442.1</v>
      </c>
      <c r="F13" s="96">
        <f>F14+F15+F16</f>
        <v>90793.528782</v>
      </c>
      <c r="G13" s="96">
        <f>G14+G15+G16</f>
        <v>914032.3318539999</v>
      </c>
    </row>
    <row r="14" spans="1:7" ht="27.75" customHeight="1">
      <c r="A14" s="15" t="s">
        <v>32</v>
      </c>
      <c r="B14" s="82">
        <v>10</v>
      </c>
      <c r="C14" s="87"/>
      <c r="D14" s="88">
        <f>C14*1.0521</f>
        <v>0</v>
      </c>
      <c r="E14" s="88"/>
      <c r="F14" s="89">
        <f>E14*1.1013</f>
        <v>0</v>
      </c>
      <c r="G14" s="88">
        <f>C14*4+D14*4+E14*3+F14</f>
        <v>0</v>
      </c>
    </row>
    <row r="15" spans="1:7" ht="18.75" customHeight="1">
      <c r="A15" s="19" t="s">
        <v>84</v>
      </c>
      <c r="B15" s="9">
        <v>11</v>
      </c>
      <c r="C15" s="87">
        <v>53396.08</v>
      </c>
      <c r="D15" s="88">
        <f aca="true" t="shared" si="0" ref="D15:D26">C15*1.0521</f>
        <v>56178.015768000005</v>
      </c>
      <c r="E15" s="88">
        <v>62147.14</v>
      </c>
      <c r="F15" s="89">
        <f aca="true" t="shared" si="1" ref="F15:F21">E15*1.1013</f>
        <v>68442.645282</v>
      </c>
      <c r="G15" s="88">
        <f aca="true" t="shared" si="2" ref="G15:G27">C15*4+D15*4+E15*3+F15</f>
        <v>693180.4483539999</v>
      </c>
    </row>
    <row r="16" spans="1:7" ht="19.5" customHeight="1" thickBot="1">
      <c r="A16" s="1" t="s">
        <v>55</v>
      </c>
      <c r="B16" s="9">
        <v>12</v>
      </c>
      <c r="C16" s="87">
        <v>16762</v>
      </c>
      <c r="D16" s="88">
        <v>17642</v>
      </c>
      <c r="E16" s="88">
        <v>20295</v>
      </c>
      <c r="F16" s="89">
        <f t="shared" si="1"/>
        <v>22350.8835</v>
      </c>
      <c r="G16" s="88">
        <f t="shared" si="2"/>
        <v>220851.8835</v>
      </c>
    </row>
    <row r="17" spans="1:7" ht="40.5" customHeight="1" thickBot="1">
      <c r="A17" s="66" t="s">
        <v>66</v>
      </c>
      <c r="B17" s="84">
        <v>13</v>
      </c>
      <c r="C17" s="85">
        <f>C18+C19+C20+C21</f>
        <v>82</v>
      </c>
      <c r="D17" s="85">
        <f>D18+D19+D20+D21</f>
        <v>86.2722</v>
      </c>
      <c r="E17" s="85">
        <f>E18+E19+E20+E21</f>
        <v>0</v>
      </c>
      <c r="F17" s="85">
        <f>F18+F19+F20+F21</f>
        <v>0</v>
      </c>
      <c r="G17" s="85">
        <f>G18+G19+G20+G21</f>
        <v>673.0888</v>
      </c>
    </row>
    <row r="18" spans="1:7" ht="18.75" customHeight="1">
      <c r="A18" s="3" t="s">
        <v>46</v>
      </c>
      <c r="B18" s="9">
        <v>14</v>
      </c>
      <c r="C18" s="87"/>
      <c r="D18" s="88">
        <f t="shared" si="0"/>
        <v>0</v>
      </c>
      <c r="E18" s="88"/>
      <c r="F18" s="89">
        <f t="shared" si="1"/>
        <v>0</v>
      </c>
      <c r="G18" s="88">
        <f t="shared" si="2"/>
        <v>0</v>
      </c>
    </row>
    <row r="19" spans="1:7" ht="18.75" customHeight="1">
      <c r="A19" s="106" t="s">
        <v>83</v>
      </c>
      <c r="B19" s="24">
        <v>15</v>
      </c>
      <c r="C19" s="87"/>
      <c r="D19" s="88">
        <f t="shared" si="0"/>
        <v>0</v>
      </c>
      <c r="E19" s="88"/>
      <c r="F19" s="89">
        <f t="shared" si="1"/>
        <v>0</v>
      </c>
      <c r="G19" s="88">
        <f t="shared" si="2"/>
        <v>0</v>
      </c>
    </row>
    <row r="20" spans="1:7" ht="18.75" customHeight="1">
      <c r="A20" s="69" t="s">
        <v>82</v>
      </c>
      <c r="B20" s="24">
        <v>16</v>
      </c>
      <c r="C20" s="87"/>
      <c r="D20" s="88">
        <f t="shared" si="0"/>
        <v>0</v>
      </c>
      <c r="E20" s="88"/>
      <c r="F20" s="89">
        <f t="shared" si="1"/>
        <v>0</v>
      </c>
      <c r="G20" s="88">
        <f t="shared" si="2"/>
        <v>0</v>
      </c>
    </row>
    <row r="21" spans="1:7" ht="21" customHeight="1" thickBot="1">
      <c r="A21" s="69" t="s">
        <v>95</v>
      </c>
      <c r="B21" s="24">
        <v>17</v>
      </c>
      <c r="C21" s="87">
        <v>82</v>
      </c>
      <c r="D21" s="88">
        <f t="shared" si="0"/>
        <v>86.2722</v>
      </c>
      <c r="E21" s="88"/>
      <c r="F21" s="89">
        <f t="shared" si="1"/>
        <v>0</v>
      </c>
      <c r="G21" s="88">
        <f t="shared" si="2"/>
        <v>673.0888</v>
      </c>
    </row>
    <row r="22" spans="1:7" ht="24" customHeight="1" thickBot="1">
      <c r="A22" s="68" t="s">
        <v>67</v>
      </c>
      <c r="B22" s="83">
        <v>18</v>
      </c>
      <c r="C22" s="85">
        <f>C23+C24+C25+C26+C27</f>
        <v>27215.19</v>
      </c>
      <c r="D22" s="85">
        <f>D23+D24+D25+D26+D27</f>
        <v>28633.387481</v>
      </c>
      <c r="E22" s="85">
        <v>31872.4</v>
      </c>
      <c r="F22" s="85">
        <f>F23+F24+F25+F26+F27</f>
        <v>35101.38</v>
      </c>
      <c r="G22" s="85">
        <f>G23+G24+G25+G26+G27</f>
        <v>354113.15992400004</v>
      </c>
    </row>
    <row r="23" spans="1:7" ht="21.75" customHeight="1">
      <c r="A23" s="70" t="s">
        <v>85</v>
      </c>
      <c r="B23" s="82">
        <v>19</v>
      </c>
      <c r="C23" s="87">
        <v>8508.39</v>
      </c>
      <c r="D23" s="88">
        <f t="shared" si="0"/>
        <v>8951.677119</v>
      </c>
      <c r="E23" s="88">
        <v>9943.54</v>
      </c>
      <c r="F23" s="89">
        <v>10950.82</v>
      </c>
      <c r="G23" s="88">
        <f t="shared" si="2"/>
        <v>110621.708476</v>
      </c>
    </row>
    <row r="24" spans="1:7" ht="24.75" customHeight="1">
      <c r="A24" s="61" t="s">
        <v>56</v>
      </c>
      <c r="B24" s="9">
        <v>20</v>
      </c>
      <c r="C24" s="87">
        <v>3930</v>
      </c>
      <c r="D24" s="88">
        <f t="shared" si="0"/>
        <v>4134.753</v>
      </c>
      <c r="E24" s="88">
        <v>4528.2</v>
      </c>
      <c r="F24" s="89">
        <v>4986.91</v>
      </c>
      <c r="G24" s="88">
        <f t="shared" si="2"/>
        <v>50830.522</v>
      </c>
    </row>
    <row r="25" spans="1:7" ht="20.25" customHeight="1">
      <c r="A25" s="23" t="s">
        <v>41</v>
      </c>
      <c r="B25" s="9">
        <v>21</v>
      </c>
      <c r="C25" s="87">
        <v>3353.4</v>
      </c>
      <c r="D25" s="88">
        <v>3528.4</v>
      </c>
      <c r="E25" s="88">
        <v>4059</v>
      </c>
      <c r="F25" s="89">
        <v>4470.4</v>
      </c>
      <c r="G25" s="88">
        <f t="shared" si="2"/>
        <v>44174.6</v>
      </c>
    </row>
    <row r="26" spans="1:7" ht="22.5" customHeight="1">
      <c r="A26" s="23" t="s">
        <v>86</v>
      </c>
      <c r="B26" s="9">
        <v>22</v>
      </c>
      <c r="C26" s="87">
        <v>10679.22</v>
      </c>
      <c r="D26" s="88">
        <f t="shared" si="0"/>
        <v>11235.607361999999</v>
      </c>
      <c r="E26" s="88">
        <v>12429.42</v>
      </c>
      <c r="F26" s="89">
        <v>13688.5</v>
      </c>
      <c r="G26" s="88">
        <f t="shared" si="2"/>
        <v>138636.069448</v>
      </c>
    </row>
    <row r="27" spans="1:7" ht="19.5" customHeight="1" thickBot="1">
      <c r="A27" s="8" t="s">
        <v>87</v>
      </c>
      <c r="B27" s="24">
        <v>23</v>
      </c>
      <c r="C27" s="87">
        <v>744.18</v>
      </c>
      <c r="D27" s="88">
        <v>782.95</v>
      </c>
      <c r="E27" s="88">
        <v>912.33</v>
      </c>
      <c r="F27" s="89">
        <v>1004.75</v>
      </c>
      <c r="G27" s="88">
        <f t="shared" si="2"/>
        <v>9850.26</v>
      </c>
    </row>
    <row r="28" spans="1:7" ht="22.5" customHeight="1" thickBot="1">
      <c r="A28" s="72" t="s">
        <v>68</v>
      </c>
      <c r="B28" s="63">
        <v>24</v>
      </c>
      <c r="C28" s="90">
        <f>C13+C17+C22</f>
        <v>97455.27</v>
      </c>
      <c r="D28" s="91">
        <f>D13+D17+D22</f>
        <v>102539.67544900002</v>
      </c>
      <c r="E28" s="91">
        <f>E13+E17+E22</f>
        <v>114314.5</v>
      </c>
      <c r="F28" s="91">
        <f>F13+F17+F22</f>
        <v>125894.90878199998</v>
      </c>
      <c r="G28" s="91">
        <f>G13+G17+G22</f>
        <v>1268818.5805779998</v>
      </c>
    </row>
    <row r="29" spans="1:7" ht="27.75" customHeight="1" thickBot="1">
      <c r="A29" s="71" t="s">
        <v>42</v>
      </c>
      <c r="B29" s="82">
        <v>25</v>
      </c>
      <c r="C29" s="81" t="s">
        <v>0</v>
      </c>
      <c r="D29" s="81" t="s">
        <v>0</v>
      </c>
      <c r="E29" s="81"/>
      <c r="F29" s="81" t="s">
        <v>0</v>
      </c>
      <c r="G29" s="80"/>
    </row>
    <row r="30" spans="1:7" ht="30" customHeight="1" thickBot="1">
      <c r="A30" s="77" t="s">
        <v>47</v>
      </c>
      <c r="B30" s="9">
        <v>26</v>
      </c>
      <c r="C30" s="73" t="s">
        <v>0</v>
      </c>
      <c r="D30" s="73" t="s">
        <v>0</v>
      </c>
      <c r="E30" s="73"/>
      <c r="F30" s="73" t="s">
        <v>0</v>
      </c>
      <c r="G30" s="74">
        <v>71885</v>
      </c>
    </row>
    <row r="31" spans="1:7" ht="24.75" customHeight="1" thickBot="1">
      <c r="A31" s="7" t="s">
        <v>43</v>
      </c>
      <c r="B31" s="9">
        <v>27</v>
      </c>
      <c r="C31" s="73" t="s">
        <v>0</v>
      </c>
      <c r="D31" s="73" t="s">
        <v>0</v>
      </c>
      <c r="E31" s="73"/>
      <c r="F31" s="73" t="s">
        <v>0</v>
      </c>
      <c r="G31" s="74">
        <v>81626</v>
      </c>
    </row>
    <row r="32" spans="1:7" ht="25.5" customHeight="1" thickBot="1">
      <c r="A32" s="64" t="s">
        <v>69</v>
      </c>
      <c r="B32" s="63">
        <v>29</v>
      </c>
      <c r="C32" s="86" t="s">
        <v>0</v>
      </c>
      <c r="D32" s="86" t="s">
        <v>0</v>
      </c>
      <c r="E32" s="86"/>
      <c r="F32" s="86" t="s">
        <v>0</v>
      </c>
      <c r="G32" s="97">
        <f>G28+G29+G30+G31</f>
        <v>1422329.5805779998</v>
      </c>
    </row>
    <row r="33" ht="13.5" thickBot="1">
      <c r="G33" s="75"/>
    </row>
    <row r="34" spans="1:7" ht="48.75" customHeight="1" thickBot="1">
      <c r="A34" s="110" t="s">
        <v>60</v>
      </c>
      <c r="B34" s="111"/>
      <c r="C34" s="111"/>
      <c r="D34" s="111"/>
      <c r="E34" s="111"/>
      <c r="F34" s="112"/>
      <c r="G34" s="76">
        <f>G32*22%</f>
        <v>312912.50772715994</v>
      </c>
    </row>
    <row r="35" ht="12" customHeight="1"/>
    <row r="36" ht="1.5" customHeight="1" hidden="1"/>
    <row r="37" ht="17.25">
      <c r="A37" s="13" t="s">
        <v>93</v>
      </c>
    </row>
    <row r="38" ht="17.25">
      <c r="A38" s="13" t="s">
        <v>94</v>
      </c>
    </row>
    <row r="40" ht="12.75">
      <c r="A40" s="14"/>
    </row>
  </sheetData>
  <mergeCells count="2">
    <mergeCell ref="A1:F1"/>
    <mergeCell ref="A34:F34"/>
  </mergeCells>
  <printOptions/>
  <pageMargins left="0.1968503937007874" right="0.1968503937007874" top="0.3937007874015748" bottom="0.3937007874015748" header="0.3937007874015748" footer="0.3937007874015748"/>
  <pageSetup horizontalDpi="600" verticalDpi="600" orientation="portrait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H14" sqref="H14"/>
    </sheetView>
  </sheetViews>
  <sheetFormatPr defaultColWidth="9.00390625" defaultRowHeight="12.75"/>
  <cols>
    <col min="1" max="1" width="3.50390625" style="0" customWidth="1"/>
    <col min="2" max="2" width="4.875" style="0" customWidth="1"/>
    <col min="3" max="3" width="27.125" style="0" customWidth="1"/>
    <col min="4" max="4" width="16.00390625" style="0" customWidth="1"/>
    <col min="6" max="6" width="18.125" style="0" customWidth="1"/>
    <col min="7" max="7" width="15.375" style="0" customWidth="1"/>
    <col min="8" max="8" width="26.125" style="0" customWidth="1"/>
  </cols>
  <sheetData>
    <row r="1" spans="1:7" ht="17.25">
      <c r="A1" s="113" t="s">
        <v>4</v>
      </c>
      <c r="B1" s="113"/>
      <c r="C1" s="113"/>
      <c r="D1" s="113"/>
      <c r="E1" s="113"/>
      <c r="F1" s="113"/>
      <c r="G1" s="113"/>
    </row>
    <row r="2" spans="1:10" ht="48.75" customHeight="1">
      <c r="A2" s="114" t="s">
        <v>73</v>
      </c>
      <c r="B2" s="114"/>
      <c r="C2" s="114"/>
      <c r="D2" s="114"/>
      <c r="E2" s="114"/>
      <c r="F2" s="114"/>
      <c r="G2" s="114"/>
      <c r="H2" s="114"/>
      <c r="I2" s="41"/>
      <c r="J2" s="41"/>
    </row>
    <row r="3" spans="1:7" ht="23.25" customHeight="1">
      <c r="A3" s="27"/>
      <c r="B3" s="26" t="s">
        <v>26</v>
      </c>
      <c r="C3" s="26"/>
      <c r="D3" s="26"/>
      <c r="E3" s="26"/>
      <c r="F3" s="26"/>
      <c r="G3" s="26"/>
    </row>
    <row r="4" spans="2:7" ht="18" thickBot="1">
      <c r="B4" s="12"/>
      <c r="C4" s="12"/>
      <c r="D4" s="12"/>
      <c r="E4" s="12"/>
      <c r="F4" s="12"/>
      <c r="G4" s="12"/>
    </row>
    <row r="5" spans="2:8" ht="84.75" customHeight="1" thickBot="1"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28" t="s">
        <v>24</v>
      </c>
    </row>
    <row r="6" spans="2:8" ht="16.5" customHeight="1">
      <c r="B6" s="29">
        <v>1</v>
      </c>
      <c r="C6" s="30">
        <v>2</v>
      </c>
      <c r="D6" s="30">
        <v>3</v>
      </c>
      <c r="E6" s="31">
        <v>4</v>
      </c>
      <c r="F6" s="32">
        <v>5</v>
      </c>
      <c r="G6" s="33">
        <v>6</v>
      </c>
      <c r="H6" s="36">
        <v>7</v>
      </c>
    </row>
    <row r="7" spans="2:8" ht="33" customHeight="1">
      <c r="B7" s="37"/>
      <c r="C7" s="38"/>
      <c r="D7" s="39"/>
      <c r="E7" s="45"/>
      <c r="F7" s="45"/>
      <c r="G7" s="45"/>
      <c r="H7" s="1"/>
    </row>
    <row r="8" spans="2:8" ht="22.5" customHeight="1">
      <c r="B8" s="37"/>
      <c r="C8" s="38"/>
      <c r="D8" s="39"/>
      <c r="E8" s="45"/>
      <c r="F8" s="45"/>
      <c r="G8" s="45"/>
      <c r="H8" s="1"/>
    </row>
    <row r="9" spans="2:8" ht="22.5" customHeight="1">
      <c r="B9" s="37"/>
      <c r="C9" s="38"/>
      <c r="D9" s="39"/>
      <c r="E9" s="45"/>
      <c r="F9" s="45"/>
      <c r="G9" s="45"/>
      <c r="H9" s="1"/>
    </row>
    <row r="10" spans="2:8" ht="22.5" customHeight="1" thickBot="1">
      <c r="B10" s="42"/>
      <c r="C10" s="43"/>
      <c r="D10" s="44"/>
      <c r="E10" s="46"/>
      <c r="F10" s="46"/>
      <c r="G10" s="46"/>
      <c r="H10" s="8"/>
    </row>
    <row r="11" spans="2:8" ht="18" thickBot="1">
      <c r="B11" s="47"/>
      <c r="C11" s="48" t="s">
        <v>25</v>
      </c>
      <c r="D11" s="49"/>
      <c r="E11" s="49"/>
      <c r="F11" s="49"/>
      <c r="G11" s="49"/>
      <c r="H11" s="50">
        <f>SUM(H7:H10)</f>
        <v>0</v>
      </c>
    </row>
    <row r="12" spans="2:8" ht="12.75">
      <c r="B12" s="2"/>
      <c r="C12" s="2"/>
      <c r="D12" s="2"/>
      <c r="E12" s="2"/>
      <c r="F12" s="2"/>
      <c r="G12" s="2"/>
      <c r="H12" s="2"/>
    </row>
    <row r="13" spans="3:7" ht="43.5" customHeight="1">
      <c r="C13" s="2"/>
      <c r="D13" s="2"/>
      <c r="E13" s="2"/>
      <c r="F13" s="2"/>
      <c r="G13" s="2"/>
    </row>
    <row r="14" spans="1:7" ht="17.25">
      <c r="A14" s="13" t="s">
        <v>1</v>
      </c>
      <c r="C14" s="2"/>
      <c r="D14" s="2"/>
      <c r="E14" s="2"/>
      <c r="F14" s="2"/>
      <c r="G14" s="2"/>
    </row>
    <row r="15" spans="1:7" ht="28.5" customHeight="1">
      <c r="A15" s="13" t="s">
        <v>2</v>
      </c>
      <c r="C15" s="2"/>
      <c r="D15" s="2"/>
      <c r="E15" s="2"/>
      <c r="F15" s="2"/>
      <c r="G15" s="2"/>
    </row>
    <row r="17" ht="18.75" customHeight="1">
      <c r="A17" s="14"/>
    </row>
    <row r="27" spans="1:7" ht="17.25">
      <c r="A27" s="113"/>
      <c r="B27" s="113"/>
      <c r="C27" s="113"/>
      <c r="D27" s="113"/>
      <c r="E27" s="113"/>
      <c r="F27" s="113"/>
      <c r="G27" s="113"/>
    </row>
    <row r="28" spans="1:7" ht="34.5" customHeight="1">
      <c r="A28" s="41"/>
      <c r="B28" s="41"/>
      <c r="C28" s="41"/>
      <c r="D28" s="41"/>
      <c r="E28" s="41"/>
      <c r="F28" s="41"/>
      <c r="G28" s="41"/>
    </row>
    <row r="29" spans="2:7" ht="19.5" customHeight="1">
      <c r="B29" s="115"/>
      <c r="C29" s="115"/>
      <c r="D29" s="115"/>
      <c r="E29" s="115"/>
      <c r="F29" s="12"/>
      <c r="G29" s="12"/>
    </row>
    <row r="30" spans="2:7" ht="17.25">
      <c r="B30" s="12"/>
      <c r="C30" s="12"/>
      <c r="D30" s="12"/>
      <c r="E30" s="12"/>
      <c r="F30" s="12"/>
      <c r="G30" s="12"/>
    </row>
    <row r="31" spans="2:8" ht="15">
      <c r="B31" s="34"/>
      <c r="C31" s="34"/>
      <c r="D31" s="34"/>
      <c r="E31" s="34"/>
      <c r="F31" s="34"/>
      <c r="G31" s="34"/>
      <c r="H31" s="53"/>
    </row>
    <row r="32" spans="2:8" ht="15">
      <c r="B32" s="34"/>
      <c r="C32" s="34"/>
      <c r="D32" s="34"/>
      <c r="E32" s="34"/>
      <c r="F32" s="34"/>
      <c r="G32" s="34"/>
      <c r="H32" s="53"/>
    </row>
    <row r="33" spans="2:8" ht="17.25">
      <c r="B33" s="54"/>
      <c r="C33" s="55"/>
      <c r="D33" s="56"/>
      <c r="E33" s="57"/>
      <c r="F33" s="57"/>
      <c r="G33" s="57"/>
      <c r="H33" s="2"/>
    </row>
    <row r="34" spans="2:8" ht="17.25">
      <c r="B34" s="54"/>
      <c r="C34" s="55"/>
      <c r="D34" s="56"/>
      <c r="E34" s="57"/>
      <c r="F34" s="57"/>
      <c r="G34" s="57"/>
      <c r="H34" s="2"/>
    </row>
    <row r="35" spans="2:8" ht="17.25">
      <c r="B35" s="54"/>
      <c r="C35" s="55"/>
      <c r="D35" s="56"/>
      <c r="E35" s="57"/>
      <c r="F35" s="57"/>
      <c r="G35" s="57"/>
      <c r="H35" s="2"/>
    </row>
    <row r="36" spans="2:8" ht="17.25">
      <c r="B36" s="54"/>
      <c r="C36" s="55"/>
      <c r="D36" s="56"/>
      <c r="E36" s="57"/>
      <c r="F36" s="57"/>
      <c r="G36" s="57"/>
      <c r="H36" s="2"/>
    </row>
    <row r="37" spans="2:8" ht="17.25">
      <c r="B37" s="58"/>
      <c r="C37" s="59"/>
      <c r="D37" s="58"/>
      <c r="E37" s="58"/>
      <c r="F37" s="58"/>
      <c r="G37" s="58"/>
      <c r="H37" s="60"/>
    </row>
    <row r="38" spans="2:8" ht="12.75">
      <c r="B38" s="2"/>
      <c r="C38" s="2"/>
      <c r="D38" s="2"/>
      <c r="E38" s="2"/>
      <c r="F38" s="2"/>
      <c r="G38" s="2"/>
      <c r="H38" s="2"/>
    </row>
    <row r="39" spans="3:8" ht="12.75">
      <c r="C39" s="2"/>
      <c r="D39" s="2"/>
      <c r="E39" s="2"/>
      <c r="F39" s="2"/>
      <c r="G39" s="2"/>
      <c r="H39" s="2"/>
    </row>
    <row r="40" spans="1:8" ht="17.25">
      <c r="A40" s="13"/>
      <c r="C40" s="2"/>
      <c r="D40" s="2"/>
      <c r="E40" s="2"/>
      <c r="F40" s="2"/>
      <c r="G40" s="2"/>
      <c r="H40" s="2"/>
    </row>
    <row r="41" spans="1:8" ht="17.25">
      <c r="A41" s="13"/>
      <c r="C41" s="2"/>
      <c r="D41" s="2"/>
      <c r="E41" s="2"/>
      <c r="F41" s="2"/>
      <c r="G41" s="2"/>
      <c r="H41" s="2"/>
    </row>
    <row r="43" ht="12.75">
      <c r="A43" s="14"/>
    </row>
  </sheetData>
  <mergeCells count="4">
    <mergeCell ref="A1:G1"/>
    <mergeCell ref="A2:H2"/>
    <mergeCell ref="A27:G27"/>
    <mergeCell ref="B29:E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SheetLayoutView="100" workbookViewId="0" topLeftCell="A13">
      <selection activeCell="B49" sqref="B49:E49"/>
    </sheetView>
  </sheetViews>
  <sheetFormatPr defaultColWidth="9.00390625" defaultRowHeight="12.75"/>
  <cols>
    <col min="1" max="1" width="3.50390625" style="0" customWidth="1"/>
    <col min="2" max="2" width="4.875" style="0" customWidth="1"/>
    <col min="3" max="3" width="17.375" style="0" customWidth="1"/>
    <col min="4" max="4" width="16.00390625" style="0" customWidth="1"/>
    <col min="6" max="6" width="18.125" style="0" customWidth="1"/>
    <col min="7" max="8" width="15.375" style="0" customWidth="1"/>
    <col min="9" max="9" width="15.125" style="0" customWidth="1"/>
    <col min="10" max="10" width="11.375" style="0" customWidth="1"/>
    <col min="11" max="11" width="15.625" style="0" customWidth="1"/>
  </cols>
  <sheetData>
    <row r="1" spans="1:9" ht="17.25">
      <c r="A1" s="113" t="s">
        <v>97</v>
      </c>
      <c r="B1" s="113"/>
      <c r="C1" s="113"/>
      <c r="D1" s="113"/>
      <c r="E1" s="113"/>
      <c r="F1" s="113"/>
      <c r="G1" s="113"/>
      <c r="H1" s="113"/>
      <c r="I1" s="113"/>
    </row>
    <row r="2" spans="1:13" ht="40.5" customHeight="1">
      <c r="A2" s="116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41"/>
      <c r="M2" s="41"/>
    </row>
    <row r="3" spans="1:9" ht="23.25" customHeight="1">
      <c r="A3" s="27"/>
      <c r="B3" s="26" t="s">
        <v>26</v>
      </c>
      <c r="C3" s="26"/>
      <c r="D3" s="26"/>
      <c r="E3" s="26"/>
      <c r="F3" s="26"/>
      <c r="G3" s="26"/>
      <c r="H3" s="26"/>
      <c r="I3" s="26"/>
    </row>
    <row r="4" spans="2:9" ht="18" thickBot="1">
      <c r="B4" s="12"/>
      <c r="C4" s="12"/>
      <c r="D4" s="12"/>
      <c r="E4" s="12"/>
      <c r="F4" s="12"/>
      <c r="G4" s="12"/>
      <c r="H4" s="12"/>
      <c r="I4" s="12"/>
    </row>
    <row r="5" spans="2:11" ht="84.75" customHeight="1" thickBot="1">
      <c r="B5" s="16" t="s">
        <v>15</v>
      </c>
      <c r="C5" s="16" t="s">
        <v>16</v>
      </c>
      <c r="D5" s="117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28" t="s">
        <v>23</v>
      </c>
      <c r="K5" s="28" t="s">
        <v>24</v>
      </c>
    </row>
    <row r="6" spans="2:11" ht="16.5" customHeight="1">
      <c r="B6" s="29">
        <v>1</v>
      </c>
      <c r="C6" s="30">
        <v>2</v>
      </c>
      <c r="D6" s="118">
        <v>3</v>
      </c>
      <c r="E6" s="31">
        <v>4</v>
      </c>
      <c r="F6" s="32">
        <v>5</v>
      </c>
      <c r="G6" s="33">
        <v>6</v>
      </c>
      <c r="H6" s="33">
        <v>7</v>
      </c>
      <c r="I6" s="34">
        <v>8</v>
      </c>
      <c r="J6" s="35">
        <v>9</v>
      </c>
      <c r="K6" s="36">
        <v>10</v>
      </c>
    </row>
    <row r="7" spans="2:11" ht="33" customHeight="1">
      <c r="B7" s="122">
        <v>1</v>
      </c>
      <c r="C7" s="38" t="s">
        <v>98</v>
      </c>
      <c r="D7" s="119" t="s">
        <v>99</v>
      </c>
      <c r="E7" s="45">
        <v>14</v>
      </c>
      <c r="F7" s="45">
        <v>4279</v>
      </c>
      <c r="G7" s="45"/>
      <c r="H7" s="45"/>
      <c r="I7" s="45"/>
      <c r="J7" s="1"/>
      <c r="K7" s="1">
        <v>4279</v>
      </c>
    </row>
    <row r="8" spans="2:11" ht="22.5" customHeight="1">
      <c r="B8" s="122">
        <v>2</v>
      </c>
      <c r="C8" s="38" t="s">
        <v>100</v>
      </c>
      <c r="D8" s="119" t="s">
        <v>101</v>
      </c>
      <c r="E8" s="45" t="s">
        <v>102</v>
      </c>
      <c r="F8" s="45">
        <v>3668</v>
      </c>
      <c r="G8" s="45"/>
      <c r="H8" s="45"/>
      <c r="I8" s="45"/>
      <c r="J8" s="1">
        <v>4</v>
      </c>
      <c r="K8" s="1">
        <v>3668</v>
      </c>
    </row>
    <row r="9" spans="2:11" ht="22.5" customHeight="1">
      <c r="B9" s="122">
        <v>3</v>
      </c>
      <c r="C9" s="38" t="s">
        <v>103</v>
      </c>
      <c r="D9" s="119" t="s">
        <v>104</v>
      </c>
      <c r="E9" s="45" t="s">
        <v>105</v>
      </c>
      <c r="F9" s="45">
        <v>3464</v>
      </c>
      <c r="G9" s="45"/>
      <c r="H9" s="45"/>
      <c r="I9" s="45"/>
      <c r="J9" s="1"/>
      <c r="K9" s="1">
        <v>3464</v>
      </c>
    </row>
    <row r="10" spans="2:11" ht="22.5" customHeight="1">
      <c r="B10" s="123">
        <v>4</v>
      </c>
      <c r="C10" s="43" t="s">
        <v>106</v>
      </c>
      <c r="D10" s="120" t="s">
        <v>107</v>
      </c>
      <c r="E10" s="46">
        <v>11</v>
      </c>
      <c r="F10" s="46">
        <v>3317</v>
      </c>
      <c r="G10" s="46"/>
      <c r="H10" s="46"/>
      <c r="I10" s="46"/>
      <c r="J10" s="8"/>
      <c r="K10" s="8">
        <v>3317</v>
      </c>
    </row>
    <row r="11" spans="2:11" ht="22.5" customHeight="1">
      <c r="B11" s="123">
        <v>5</v>
      </c>
      <c r="C11" s="43" t="s">
        <v>110</v>
      </c>
      <c r="D11" s="120" t="s">
        <v>109</v>
      </c>
      <c r="E11" s="46">
        <v>7</v>
      </c>
      <c r="F11" s="46">
        <v>2593</v>
      </c>
      <c r="G11" s="46"/>
      <c r="H11" s="46"/>
      <c r="I11" s="46"/>
      <c r="J11" s="8">
        <v>18</v>
      </c>
      <c r="K11" s="8">
        <v>2593</v>
      </c>
    </row>
    <row r="12" spans="2:11" ht="22.5" customHeight="1">
      <c r="B12" s="123">
        <v>6</v>
      </c>
      <c r="C12" s="43" t="s">
        <v>111</v>
      </c>
      <c r="D12" s="120" t="s">
        <v>109</v>
      </c>
      <c r="E12" s="46">
        <v>7</v>
      </c>
      <c r="F12" s="46">
        <v>2593</v>
      </c>
      <c r="G12" s="46"/>
      <c r="H12" s="46"/>
      <c r="I12" s="46"/>
      <c r="J12" s="8">
        <v>10</v>
      </c>
      <c r="K12" s="8">
        <v>2593</v>
      </c>
    </row>
    <row r="13" spans="2:11" ht="22.5" customHeight="1">
      <c r="B13" s="123">
        <v>7</v>
      </c>
      <c r="C13" s="43" t="s">
        <v>112</v>
      </c>
      <c r="D13" s="120" t="s">
        <v>109</v>
      </c>
      <c r="E13" s="46">
        <v>8</v>
      </c>
      <c r="F13" s="46">
        <v>2762</v>
      </c>
      <c r="G13" s="46"/>
      <c r="H13" s="46"/>
      <c r="I13" s="46"/>
      <c r="J13" s="8">
        <v>18</v>
      </c>
      <c r="K13" s="8">
        <v>2762</v>
      </c>
    </row>
    <row r="14" spans="2:11" ht="22.5" customHeight="1">
      <c r="B14" s="123">
        <v>8</v>
      </c>
      <c r="C14" s="43" t="s">
        <v>113</v>
      </c>
      <c r="D14" s="120" t="s">
        <v>109</v>
      </c>
      <c r="E14" s="46">
        <v>8</v>
      </c>
      <c r="F14" s="46">
        <v>2762</v>
      </c>
      <c r="G14" s="46"/>
      <c r="H14" s="46"/>
      <c r="I14" s="46"/>
      <c r="J14" s="8">
        <v>10</v>
      </c>
      <c r="K14" s="8">
        <v>2762</v>
      </c>
    </row>
    <row r="15" spans="2:11" ht="22.5" customHeight="1">
      <c r="B15" s="123">
        <v>9</v>
      </c>
      <c r="C15" s="43" t="s">
        <v>114</v>
      </c>
      <c r="D15" s="120" t="s">
        <v>109</v>
      </c>
      <c r="E15" s="46">
        <v>8</v>
      </c>
      <c r="F15" s="46">
        <v>2762</v>
      </c>
      <c r="G15" s="46"/>
      <c r="H15" s="46"/>
      <c r="I15" s="46"/>
      <c r="J15" s="8">
        <v>8</v>
      </c>
      <c r="K15" s="8">
        <v>2762</v>
      </c>
    </row>
    <row r="16" spans="2:11" ht="22.5" customHeight="1">
      <c r="B16" s="123">
        <v>10</v>
      </c>
      <c r="C16" s="43" t="s">
        <v>115</v>
      </c>
      <c r="D16" s="120" t="s">
        <v>109</v>
      </c>
      <c r="E16" s="46">
        <v>8</v>
      </c>
      <c r="F16" s="46">
        <v>2762</v>
      </c>
      <c r="G16" s="46"/>
      <c r="H16" s="46"/>
      <c r="I16" s="46"/>
      <c r="J16" s="8">
        <v>19</v>
      </c>
      <c r="K16" s="8">
        <v>2762</v>
      </c>
    </row>
    <row r="17" spans="2:11" ht="22.5" customHeight="1">
      <c r="B17" s="123">
        <v>11</v>
      </c>
      <c r="C17" s="43" t="s">
        <v>116</v>
      </c>
      <c r="D17" s="120" t="s">
        <v>109</v>
      </c>
      <c r="E17" s="46">
        <v>8</v>
      </c>
      <c r="F17" s="46">
        <v>2762</v>
      </c>
      <c r="G17" s="46"/>
      <c r="H17" s="46"/>
      <c r="I17" s="46"/>
      <c r="J17" s="8">
        <v>18</v>
      </c>
      <c r="K17" s="8">
        <v>2762</v>
      </c>
    </row>
    <row r="18" spans="2:11" ht="22.5" customHeight="1">
      <c r="B18" s="123">
        <v>12</v>
      </c>
      <c r="C18" s="43" t="s">
        <v>119</v>
      </c>
      <c r="D18" s="120" t="s">
        <v>109</v>
      </c>
      <c r="E18" s="46">
        <v>8</v>
      </c>
      <c r="F18" s="46">
        <v>2762</v>
      </c>
      <c r="G18" s="46"/>
      <c r="H18" s="46"/>
      <c r="I18" s="46"/>
      <c r="J18" s="8">
        <v>10</v>
      </c>
      <c r="K18" s="8">
        <v>2762</v>
      </c>
    </row>
    <row r="19" spans="2:11" ht="22.5" customHeight="1">
      <c r="B19" s="123">
        <v>13</v>
      </c>
      <c r="C19" s="43" t="s">
        <v>117</v>
      </c>
      <c r="D19" s="120" t="s">
        <v>109</v>
      </c>
      <c r="E19" s="46">
        <v>8</v>
      </c>
      <c r="F19" s="46">
        <v>2762</v>
      </c>
      <c r="G19" s="46"/>
      <c r="H19" s="46"/>
      <c r="I19" s="46"/>
      <c r="J19" s="8">
        <v>16</v>
      </c>
      <c r="K19" s="8">
        <v>2762</v>
      </c>
    </row>
    <row r="20" spans="2:11" ht="22.5" customHeight="1">
      <c r="B20" s="123">
        <v>14</v>
      </c>
      <c r="C20" s="43" t="s">
        <v>118</v>
      </c>
      <c r="D20" s="120" t="s">
        <v>109</v>
      </c>
      <c r="E20" s="46">
        <v>8</v>
      </c>
      <c r="F20" s="46">
        <v>2762</v>
      </c>
      <c r="G20" s="46"/>
      <c r="H20" s="46"/>
      <c r="I20" s="46"/>
      <c r="J20" s="8">
        <v>9</v>
      </c>
      <c r="K20" s="8">
        <v>2762</v>
      </c>
    </row>
    <row r="21" spans="2:11" ht="22.5" customHeight="1">
      <c r="B21" s="123">
        <v>15</v>
      </c>
      <c r="C21" s="43" t="s">
        <v>119</v>
      </c>
      <c r="D21" s="120" t="s">
        <v>109</v>
      </c>
      <c r="E21" s="46">
        <v>8</v>
      </c>
      <c r="F21" s="46">
        <v>2762</v>
      </c>
      <c r="G21" s="46"/>
      <c r="H21" s="46"/>
      <c r="I21" s="46"/>
      <c r="J21" s="8">
        <v>10</v>
      </c>
      <c r="K21" s="8">
        <v>2762</v>
      </c>
    </row>
    <row r="22" spans="2:11" ht="22.5" customHeight="1">
      <c r="B22" s="123">
        <v>16</v>
      </c>
      <c r="C22" s="43" t="s">
        <v>120</v>
      </c>
      <c r="D22" s="120" t="s">
        <v>109</v>
      </c>
      <c r="E22" s="46">
        <v>10</v>
      </c>
      <c r="F22" s="46">
        <v>3065</v>
      </c>
      <c r="G22" s="46"/>
      <c r="H22" s="46"/>
      <c r="I22" s="46"/>
      <c r="J22" s="8">
        <v>26</v>
      </c>
      <c r="K22" s="8">
        <v>3065</v>
      </c>
    </row>
    <row r="23" spans="2:11" ht="22.5" customHeight="1">
      <c r="B23" s="123">
        <v>17</v>
      </c>
      <c r="C23" s="43" t="s">
        <v>122</v>
      </c>
      <c r="D23" s="120" t="s">
        <v>109</v>
      </c>
      <c r="E23" s="46">
        <v>10</v>
      </c>
      <c r="F23" s="46">
        <v>3065</v>
      </c>
      <c r="G23" s="46"/>
      <c r="H23" s="46"/>
      <c r="I23" s="46"/>
      <c r="J23" s="8">
        <v>18</v>
      </c>
      <c r="K23" s="8">
        <v>3065</v>
      </c>
    </row>
    <row r="24" spans="2:11" ht="22.5" customHeight="1">
      <c r="B24" s="123">
        <v>18</v>
      </c>
      <c r="C24" s="43" t="s">
        <v>121</v>
      </c>
      <c r="D24" s="120" t="s">
        <v>109</v>
      </c>
      <c r="E24" s="46">
        <v>10</v>
      </c>
      <c r="F24" s="46">
        <v>3065</v>
      </c>
      <c r="G24" s="46"/>
      <c r="H24" s="46"/>
      <c r="I24" s="46"/>
      <c r="J24" s="8">
        <v>10</v>
      </c>
      <c r="K24" s="8">
        <v>3065</v>
      </c>
    </row>
    <row r="25" spans="2:11" ht="22.5" customHeight="1">
      <c r="B25" s="123">
        <v>19</v>
      </c>
      <c r="C25" s="43" t="s">
        <v>123</v>
      </c>
      <c r="D25" s="120" t="s">
        <v>109</v>
      </c>
      <c r="E25" s="46">
        <v>10</v>
      </c>
      <c r="F25" s="46">
        <v>3065</v>
      </c>
      <c r="G25" s="46"/>
      <c r="H25" s="46"/>
      <c r="I25" s="46"/>
      <c r="J25" s="8">
        <v>6</v>
      </c>
      <c r="K25" s="8">
        <v>3065</v>
      </c>
    </row>
    <row r="26" spans="2:11" ht="22.5" customHeight="1">
      <c r="B26" s="123">
        <v>20</v>
      </c>
      <c r="C26" s="43" t="s">
        <v>124</v>
      </c>
      <c r="D26" s="120" t="s">
        <v>109</v>
      </c>
      <c r="E26" s="46">
        <v>10</v>
      </c>
      <c r="F26" s="46">
        <v>3065</v>
      </c>
      <c r="G26" s="46"/>
      <c r="H26" s="46"/>
      <c r="I26" s="46"/>
      <c r="J26" s="8">
        <v>24</v>
      </c>
      <c r="K26" s="8">
        <v>3065</v>
      </c>
    </row>
    <row r="27" spans="2:11" ht="22.5" customHeight="1">
      <c r="B27" s="123">
        <v>21</v>
      </c>
      <c r="C27" s="43" t="s">
        <v>125</v>
      </c>
      <c r="D27" s="120" t="s">
        <v>109</v>
      </c>
      <c r="E27" s="46">
        <v>10</v>
      </c>
      <c r="F27" s="46">
        <v>3065</v>
      </c>
      <c r="G27" s="46"/>
      <c r="H27" s="46"/>
      <c r="I27" s="46"/>
      <c r="J27" s="8">
        <v>10</v>
      </c>
      <c r="K27" s="8">
        <v>3065</v>
      </c>
    </row>
    <row r="28" spans="2:11" ht="22.5" customHeight="1">
      <c r="B28" s="123">
        <v>22</v>
      </c>
      <c r="C28" s="43" t="s">
        <v>126</v>
      </c>
      <c r="D28" s="120" t="s">
        <v>109</v>
      </c>
      <c r="E28" s="46">
        <v>10</v>
      </c>
      <c r="F28" s="46">
        <v>3065</v>
      </c>
      <c r="G28" s="46"/>
      <c r="H28" s="46"/>
      <c r="I28" s="46"/>
      <c r="J28" s="8">
        <v>20</v>
      </c>
      <c r="K28" s="8">
        <v>3065</v>
      </c>
    </row>
    <row r="29" spans="2:11" ht="22.5" customHeight="1">
      <c r="B29" s="123">
        <v>23</v>
      </c>
      <c r="C29" s="43" t="s">
        <v>127</v>
      </c>
      <c r="D29" s="120" t="s">
        <v>109</v>
      </c>
      <c r="E29" s="46">
        <v>10</v>
      </c>
      <c r="F29" s="46">
        <v>3065</v>
      </c>
      <c r="G29" s="46"/>
      <c r="H29" s="46"/>
      <c r="I29" s="46"/>
      <c r="J29" s="8">
        <v>20</v>
      </c>
      <c r="K29" s="8">
        <v>3065</v>
      </c>
    </row>
    <row r="30" spans="2:11" ht="22.5" customHeight="1" thickBot="1">
      <c r="B30" s="123">
        <v>24</v>
      </c>
      <c r="C30" s="43" t="s">
        <v>108</v>
      </c>
      <c r="D30" s="120" t="s">
        <v>109</v>
      </c>
      <c r="E30" s="46">
        <v>7</v>
      </c>
      <c r="F30" s="46">
        <v>2593</v>
      </c>
      <c r="G30" s="46"/>
      <c r="H30" s="46"/>
      <c r="I30" s="46"/>
      <c r="J30" s="8">
        <v>6</v>
      </c>
      <c r="K30" s="8">
        <v>2593</v>
      </c>
    </row>
    <row r="31" spans="2:11" ht="18" thickBot="1">
      <c r="B31" s="47"/>
      <c r="C31" s="48" t="s">
        <v>25</v>
      </c>
      <c r="D31" s="121"/>
      <c r="E31" s="49"/>
      <c r="F31" s="49"/>
      <c r="G31" s="49"/>
      <c r="H31" s="49"/>
      <c r="I31" s="49"/>
      <c r="J31" s="49"/>
      <c r="K31" s="50">
        <f>SUM(K7:K30)</f>
        <v>71885</v>
      </c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3:9" ht="43.5" customHeight="1">
      <c r="C33" s="2"/>
      <c r="D33" s="2"/>
      <c r="E33" s="2"/>
      <c r="F33" s="2"/>
      <c r="G33" s="2"/>
      <c r="H33" s="2"/>
      <c r="I33" s="2"/>
    </row>
    <row r="34" spans="1:9" ht="17.25">
      <c r="A34" s="13" t="s">
        <v>93</v>
      </c>
      <c r="C34" s="2"/>
      <c r="D34" s="2"/>
      <c r="E34" s="2"/>
      <c r="F34" s="2"/>
      <c r="G34" s="2"/>
      <c r="H34" s="2"/>
      <c r="I34" s="2"/>
    </row>
    <row r="35" spans="1:9" ht="28.5" customHeight="1">
      <c r="A35" s="13" t="s">
        <v>94</v>
      </c>
      <c r="C35" s="2"/>
      <c r="D35" s="2"/>
      <c r="E35" s="2"/>
      <c r="F35" s="2"/>
      <c r="G35" s="2"/>
      <c r="H35" s="2"/>
      <c r="I35" s="2"/>
    </row>
    <row r="37" ht="18.75" customHeight="1">
      <c r="A37" s="14" t="s">
        <v>3</v>
      </c>
    </row>
    <row r="47" spans="1:9" ht="17.25">
      <c r="A47" s="113" t="s">
        <v>97</v>
      </c>
      <c r="B47" s="113"/>
      <c r="C47" s="113"/>
      <c r="D47" s="113"/>
      <c r="E47" s="113"/>
      <c r="F47" s="113"/>
      <c r="G47" s="113"/>
      <c r="H47" s="113"/>
      <c r="I47" s="113"/>
    </row>
    <row r="48" spans="1:9" ht="34.5" customHeight="1">
      <c r="A48" s="41" t="s">
        <v>74</v>
      </c>
      <c r="B48" s="41"/>
      <c r="C48" s="41"/>
      <c r="D48" s="41"/>
      <c r="E48" s="41"/>
      <c r="F48" s="41"/>
      <c r="G48" s="41"/>
      <c r="H48" s="41"/>
      <c r="I48" s="41"/>
    </row>
    <row r="49" spans="2:9" ht="19.5" customHeight="1">
      <c r="B49" s="115" t="s">
        <v>27</v>
      </c>
      <c r="C49" s="115"/>
      <c r="D49" s="115"/>
      <c r="E49" s="115"/>
      <c r="F49" s="12"/>
      <c r="G49" s="12"/>
      <c r="H49" s="12"/>
      <c r="I49" s="12"/>
    </row>
    <row r="50" spans="2:9" ht="18" thickBot="1">
      <c r="B50" s="12"/>
      <c r="C50" s="12"/>
      <c r="D50" s="12"/>
      <c r="E50" s="12"/>
      <c r="F50" s="12"/>
      <c r="G50" s="12"/>
      <c r="H50" s="12"/>
      <c r="I50" s="12"/>
    </row>
    <row r="51" spans="2:11" ht="63" thickBot="1">
      <c r="B51" s="16" t="s">
        <v>15</v>
      </c>
      <c r="C51" s="16" t="s">
        <v>16</v>
      </c>
      <c r="D51" s="16" t="s">
        <v>17</v>
      </c>
      <c r="E51" s="16" t="s">
        <v>18</v>
      </c>
      <c r="F51" s="16" t="s">
        <v>19</v>
      </c>
      <c r="G51" s="16" t="s">
        <v>29</v>
      </c>
      <c r="H51" s="16" t="s">
        <v>21</v>
      </c>
      <c r="I51" s="16" t="s">
        <v>22</v>
      </c>
      <c r="J51" s="28" t="s">
        <v>23</v>
      </c>
      <c r="K51" s="28" t="s">
        <v>28</v>
      </c>
    </row>
    <row r="52" spans="2:11" ht="15">
      <c r="B52" s="29">
        <v>1</v>
      </c>
      <c r="C52" s="30">
        <v>2</v>
      </c>
      <c r="D52" s="30">
        <v>3</v>
      </c>
      <c r="E52" s="31">
        <v>4</v>
      </c>
      <c r="F52" s="32">
        <v>5</v>
      </c>
      <c r="G52" s="33">
        <v>6</v>
      </c>
      <c r="H52" s="33">
        <v>7</v>
      </c>
      <c r="I52" s="34">
        <v>8</v>
      </c>
      <c r="J52" s="35">
        <v>9</v>
      </c>
      <c r="K52" s="36">
        <v>10</v>
      </c>
    </row>
    <row r="53" spans="2:11" ht="15">
      <c r="B53" s="37">
        <v>1</v>
      </c>
      <c r="C53" s="38" t="s">
        <v>98</v>
      </c>
      <c r="D53" s="119" t="s">
        <v>99</v>
      </c>
      <c r="E53" s="45">
        <v>14</v>
      </c>
      <c r="F53" s="45">
        <v>4698</v>
      </c>
      <c r="G53" s="45"/>
      <c r="H53" s="45"/>
      <c r="I53" s="45"/>
      <c r="J53" s="1"/>
      <c r="K53" s="45">
        <v>4698</v>
      </c>
    </row>
    <row r="54" spans="2:11" ht="15">
      <c r="B54" s="37">
        <v>2</v>
      </c>
      <c r="C54" s="38" t="s">
        <v>100</v>
      </c>
      <c r="D54" s="119" t="s">
        <v>101</v>
      </c>
      <c r="E54" s="45" t="s">
        <v>102</v>
      </c>
      <c r="F54" s="45">
        <v>4228</v>
      </c>
      <c r="G54" s="45"/>
      <c r="H54" s="45"/>
      <c r="I54" s="45"/>
      <c r="J54" s="1">
        <v>4</v>
      </c>
      <c r="K54" s="45">
        <v>4228</v>
      </c>
    </row>
    <row r="55" spans="2:11" ht="15">
      <c r="B55" s="37">
        <v>3</v>
      </c>
      <c r="C55" s="38" t="s">
        <v>103</v>
      </c>
      <c r="D55" s="119" t="s">
        <v>104</v>
      </c>
      <c r="E55" s="45" t="s">
        <v>105</v>
      </c>
      <c r="F55" s="45">
        <v>3993</v>
      </c>
      <c r="G55" s="45"/>
      <c r="H55" s="45"/>
      <c r="I55" s="45"/>
      <c r="J55" s="1"/>
      <c r="K55" s="45">
        <v>3993</v>
      </c>
    </row>
    <row r="56" spans="2:11" ht="15">
      <c r="B56" s="37">
        <v>4</v>
      </c>
      <c r="C56" s="43" t="s">
        <v>106</v>
      </c>
      <c r="D56" s="120" t="s">
        <v>107</v>
      </c>
      <c r="E56" s="46">
        <v>11</v>
      </c>
      <c r="F56" s="45">
        <v>3823</v>
      </c>
      <c r="G56" s="45"/>
      <c r="H56" s="45"/>
      <c r="I56" s="45"/>
      <c r="J56" s="8"/>
      <c r="K56" s="45">
        <v>3823</v>
      </c>
    </row>
    <row r="57" spans="2:11" ht="15">
      <c r="B57" s="37">
        <v>5</v>
      </c>
      <c r="C57" s="43" t="s">
        <v>110</v>
      </c>
      <c r="D57" s="120" t="s">
        <v>109</v>
      </c>
      <c r="E57" s="46" t="s">
        <v>128</v>
      </c>
      <c r="F57" s="45">
        <v>2913</v>
      </c>
      <c r="G57" s="45"/>
      <c r="H57" s="45"/>
      <c r="I57" s="45"/>
      <c r="J57" s="8">
        <v>18</v>
      </c>
      <c r="K57" s="45">
        <v>2913</v>
      </c>
    </row>
    <row r="58" spans="2:11" ht="15">
      <c r="B58" s="37">
        <v>6</v>
      </c>
      <c r="C58" s="43" t="s">
        <v>111</v>
      </c>
      <c r="D58" s="120" t="s">
        <v>109</v>
      </c>
      <c r="E58" s="46" t="s">
        <v>128</v>
      </c>
      <c r="F58" s="45">
        <v>2913</v>
      </c>
      <c r="G58" s="45"/>
      <c r="H58" s="45"/>
      <c r="I58" s="45"/>
      <c r="J58" s="8">
        <v>10</v>
      </c>
      <c r="K58" s="45">
        <v>2913</v>
      </c>
    </row>
    <row r="59" spans="2:11" ht="15">
      <c r="B59" s="37">
        <v>7</v>
      </c>
      <c r="C59" s="43" t="s">
        <v>112</v>
      </c>
      <c r="D59" s="120" t="s">
        <v>109</v>
      </c>
      <c r="E59" s="46" t="s">
        <v>129</v>
      </c>
      <c r="F59" s="45">
        <v>3065</v>
      </c>
      <c r="G59" s="45"/>
      <c r="H59" s="45"/>
      <c r="I59" s="45"/>
      <c r="J59" s="8">
        <v>18</v>
      </c>
      <c r="K59" s="45">
        <v>3065</v>
      </c>
    </row>
    <row r="60" spans="2:11" ht="15">
      <c r="B60" s="37">
        <v>8</v>
      </c>
      <c r="C60" s="43" t="s">
        <v>113</v>
      </c>
      <c r="D60" s="120" t="s">
        <v>109</v>
      </c>
      <c r="E60" s="46" t="s">
        <v>129</v>
      </c>
      <c r="F60" s="45">
        <v>3065</v>
      </c>
      <c r="G60" s="45"/>
      <c r="H60" s="45"/>
      <c r="I60" s="45"/>
      <c r="J60" s="8">
        <v>10</v>
      </c>
      <c r="K60" s="45">
        <v>3065</v>
      </c>
    </row>
    <row r="61" spans="2:11" ht="15">
      <c r="B61" s="37">
        <v>9</v>
      </c>
      <c r="C61" s="43" t="s">
        <v>114</v>
      </c>
      <c r="D61" s="120" t="s">
        <v>109</v>
      </c>
      <c r="E61" s="46" t="s">
        <v>129</v>
      </c>
      <c r="F61" s="45">
        <v>3065</v>
      </c>
      <c r="G61" s="45"/>
      <c r="H61" s="45"/>
      <c r="I61" s="45"/>
      <c r="J61" s="8">
        <v>8</v>
      </c>
      <c r="K61" s="45">
        <v>3065</v>
      </c>
    </row>
    <row r="62" spans="2:11" ht="15">
      <c r="B62" s="37">
        <v>10</v>
      </c>
      <c r="C62" s="43" t="s">
        <v>115</v>
      </c>
      <c r="D62" s="120" t="s">
        <v>109</v>
      </c>
      <c r="E62" s="46" t="s">
        <v>129</v>
      </c>
      <c r="F62" s="45">
        <v>3065</v>
      </c>
      <c r="G62" s="45"/>
      <c r="H62" s="45"/>
      <c r="I62" s="45"/>
      <c r="J62" s="8">
        <v>19</v>
      </c>
      <c r="K62" s="45">
        <v>3065</v>
      </c>
    </row>
    <row r="63" spans="2:11" ht="15">
      <c r="B63" s="37">
        <v>11</v>
      </c>
      <c r="C63" s="43" t="s">
        <v>116</v>
      </c>
      <c r="D63" s="120" t="s">
        <v>109</v>
      </c>
      <c r="E63" s="46" t="s">
        <v>129</v>
      </c>
      <c r="F63" s="45">
        <v>3065</v>
      </c>
      <c r="G63" s="45"/>
      <c r="H63" s="45"/>
      <c r="I63" s="45"/>
      <c r="J63" s="8">
        <v>18</v>
      </c>
      <c r="K63" s="45">
        <v>3065</v>
      </c>
    </row>
    <row r="64" spans="2:11" ht="15">
      <c r="B64" s="37">
        <v>12</v>
      </c>
      <c r="C64" s="43" t="s">
        <v>119</v>
      </c>
      <c r="D64" s="120" t="s">
        <v>109</v>
      </c>
      <c r="E64" s="46" t="s">
        <v>129</v>
      </c>
      <c r="F64" s="45">
        <v>3065</v>
      </c>
      <c r="G64" s="45"/>
      <c r="H64" s="45"/>
      <c r="I64" s="45"/>
      <c r="J64" s="8">
        <v>10</v>
      </c>
      <c r="K64" s="45">
        <v>3065</v>
      </c>
    </row>
    <row r="65" spans="2:11" ht="15">
      <c r="B65" s="37">
        <v>13</v>
      </c>
      <c r="C65" s="43" t="s">
        <v>117</v>
      </c>
      <c r="D65" s="120" t="s">
        <v>109</v>
      </c>
      <c r="E65" s="46" t="s">
        <v>129</v>
      </c>
      <c r="F65" s="45">
        <v>3065</v>
      </c>
      <c r="G65" s="45"/>
      <c r="H65" s="45"/>
      <c r="I65" s="45"/>
      <c r="J65" s="8">
        <v>16</v>
      </c>
      <c r="K65" s="45">
        <v>3065</v>
      </c>
    </row>
    <row r="66" spans="2:11" ht="15">
      <c r="B66" s="37">
        <v>14</v>
      </c>
      <c r="C66" s="43" t="s">
        <v>118</v>
      </c>
      <c r="D66" s="120" t="s">
        <v>109</v>
      </c>
      <c r="E66" s="46" t="s">
        <v>129</v>
      </c>
      <c r="F66" s="45">
        <v>3065</v>
      </c>
      <c r="G66" s="45"/>
      <c r="H66" s="45"/>
      <c r="I66" s="45"/>
      <c r="J66" s="8">
        <v>9</v>
      </c>
      <c r="K66" s="45">
        <v>3065</v>
      </c>
    </row>
    <row r="67" spans="2:11" ht="15">
      <c r="B67" s="37">
        <v>15</v>
      </c>
      <c r="C67" s="43" t="s">
        <v>119</v>
      </c>
      <c r="D67" s="120" t="s">
        <v>109</v>
      </c>
      <c r="E67" s="46" t="s">
        <v>129</v>
      </c>
      <c r="F67" s="45">
        <v>3065</v>
      </c>
      <c r="G67" s="45"/>
      <c r="H67" s="45"/>
      <c r="I67" s="45"/>
      <c r="J67" s="8">
        <v>10</v>
      </c>
      <c r="K67" s="45">
        <v>3065</v>
      </c>
    </row>
    <row r="68" spans="2:11" ht="15">
      <c r="B68" s="37">
        <v>16</v>
      </c>
      <c r="C68" s="43" t="s">
        <v>120</v>
      </c>
      <c r="D68" s="120" t="s">
        <v>109</v>
      </c>
      <c r="E68" s="46" t="s">
        <v>130</v>
      </c>
      <c r="F68" s="45">
        <v>3570</v>
      </c>
      <c r="G68" s="45"/>
      <c r="H68" s="45"/>
      <c r="I68" s="45"/>
      <c r="J68" s="8">
        <v>26</v>
      </c>
      <c r="K68" s="45">
        <v>3570</v>
      </c>
    </row>
    <row r="69" spans="2:11" ht="15">
      <c r="B69" s="37">
        <v>17</v>
      </c>
      <c r="C69" s="43" t="s">
        <v>122</v>
      </c>
      <c r="D69" s="120" t="s">
        <v>109</v>
      </c>
      <c r="E69" s="46" t="s">
        <v>130</v>
      </c>
      <c r="F69" s="45">
        <v>3570</v>
      </c>
      <c r="G69" s="45"/>
      <c r="H69" s="45"/>
      <c r="I69" s="45"/>
      <c r="J69" s="8">
        <v>18</v>
      </c>
      <c r="K69" s="45">
        <v>3570</v>
      </c>
    </row>
    <row r="70" spans="2:11" ht="15">
      <c r="B70" s="37">
        <v>18</v>
      </c>
      <c r="C70" s="43" t="s">
        <v>121</v>
      </c>
      <c r="D70" s="120" t="s">
        <v>109</v>
      </c>
      <c r="E70" s="46" t="s">
        <v>130</v>
      </c>
      <c r="F70" s="45">
        <v>3570</v>
      </c>
      <c r="G70" s="45"/>
      <c r="H70" s="45"/>
      <c r="I70" s="45"/>
      <c r="J70" s="8">
        <v>10</v>
      </c>
      <c r="K70" s="45">
        <v>3570</v>
      </c>
    </row>
    <row r="71" spans="2:11" ht="15">
      <c r="B71" s="37">
        <v>19</v>
      </c>
      <c r="C71" s="43" t="s">
        <v>123</v>
      </c>
      <c r="D71" s="120" t="s">
        <v>109</v>
      </c>
      <c r="E71" s="46" t="s">
        <v>130</v>
      </c>
      <c r="F71" s="45">
        <v>3570</v>
      </c>
      <c r="G71" s="45"/>
      <c r="H71" s="45"/>
      <c r="I71" s="45"/>
      <c r="J71" s="8">
        <v>6</v>
      </c>
      <c r="K71" s="45">
        <v>3570</v>
      </c>
    </row>
    <row r="72" spans="2:11" ht="15">
      <c r="B72" s="37">
        <v>20</v>
      </c>
      <c r="C72" s="43" t="s">
        <v>124</v>
      </c>
      <c r="D72" s="120" t="s">
        <v>109</v>
      </c>
      <c r="E72" s="46" t="s">
        <v>130</v>
      </c>
      <c r="F72" s="45">
        <v>3570</v>
      </c>
      <c r="G72" s="45"/>
      <c r="H72" s="45"/>
      <c r="I72" s="45"/>
      <c r="J72" s="8">
        <v>24</v>
      </c>
      <c r="K72" s="45">
        <v>3570</v>
      </c>
    </row>
    <row r="73" spans="2:11" ht="15">
      <c r="B73" s="37">
        <v>21</v>
      </c>
      <c r="C73" s="43" t="s">
        <v>125</v>
      </c>
      <c r="D73" s="120" t="s">
        <v>109</v>
      </c>
      <c r="E73" s="46" t="s">
        <v>130</v>
      </c>
      <c r="F73" s="45">
        <v>3570</v>
      </c>
      <c r="G73" s="45"/>
      <c r="H73" s="45"/>
      <c r="I73" s="45"/>
      <c r="J73" s="8">
        <v>10</v>
      </c>
      <c r="K73" s="45">
        <v>3570</v>
      </c>
    </row>
    <row r="74" spans="2:11" ht="15">
      <c r="B74" s="37">
        <v>22</v>
      </c>
      <c r="C74" s="43" t="s">
        <v>126</v>
      </c>
      <c r="D74" s="120" t="s">
        <v>109</v>
      </c>
      <c r="E74" s="46" t="s">
        <v>130</v>
      </c>
      <c r="F74" s="45">
        <v>3570</v>
      </c>
      <c r="G74" s="45"/>
      <c r="H74" s="45"/>
      <c r="I74" s="45"/>
      <c r="J74" s="8">
        <v>20</v>
      </c>
      <c r="K74" s="45">
        <v>3570</v>
      </c>
    </row>
    <row r="75" spans="2:11" ht="15">
      <c r="B75" s="37">
        <v>23</v>
      </c>
      <c r="C75" s="43" t="s">
        <v>127</v>
      </c>
      <c r="D75" s="120" t="s">
        <v>109</v>
      </c>
      <c r="E75" s="46" t="s">
        <v>130</v>
      </c>
      <c r="F75" s="45">
        <v>3570</v>
      </c>
      <c r="G75" s="45"/>
      <c r="H75" s="45"/>
      <c r="I75" s="45"/>
      <c r="J75" s="8">
        <v>20</v>
      </c>
      <c r="K75" s="45">
        <v>3570</v>
      </c>
    </row>
    <row r="76" spans="2:11" ht="15.75" thickBot="1">
      <c r="B76" s="37">
        <v>24</v>
      </c>
      <c r="C76" s="43" t="s">
        <v>108</v>
      </c>
      <c r="D76" s="120" t="s">
        <v>109</v>
      </c>
      <c r="E76" s="46" t="s">
        <v>128</v>
      </c>
      <c r="F76" s="45">
        <v>2913</v>
      </c>
      <c r="G76" s="45"/>
      <c r="H76" s="45"/>
      <c r="I76" s="45"/>
      <c r="J76" s="8">
        <v>6</v>
      </c>
      <c r="K76" s="45">
        <v>2913</v>
      </c>
    </row>
    <row r="77" spans="2:11" ht="18" thickBot="1">
      <c r="B77" s="51"/>
      <c r="C77" s="48" t="s">
        <v>31</v>
      </c>
      <c r="D77" s="52"/>
      <c r="E77" s="52"/>
      <c r="F77" s="52"/>
      <c r="G77" s="52"/>
      <c r="H77" s="52"/>
      <c r="I77" s="52"/>
      <c r="J77" s="52"/>
      <c r="K77" s="50">
        <f>SUM(K53:K76)</f>
        <v>81626</v>
      </c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3:9" ht="12.75">
      <c r="C79" s="2"/>
      <c r="D79" s="2"/>
      <c r="E79" s="2"/>
      <c r="F79" s="2"/>
      <c r="G79" s="2"/>
      <c r="H79" s="2"/>
      <c r="I79" s="2"/>
    </row>
    <row r="80" spans="1:9" ht="17.25">
      <c r="A80" s="13" t="s">
        <v>93</v>
      </c>
      <c r="C80" s="2"/>
      <c r="D80" s="2"/>
      <c r="E80" s="2"/>
      <c r="F80" s="2"/>
      <c r="G80" s="2"/>
      <c r="H80" s="2"/>
      <c r="I80" s="2"/>
    </row>
    <row r="81" spans="1:9" ht="17.25">
      <c r="A81" s="13" t="s">
        <v>94</v>
      </c>
      <c r="C81" s="2"/>
      <c r="D81" s="2"/>
      <c r="E81" s="2"/>
      <c r="F81" s="2"/>
      <c r="G81" s="2"/>
      <c r="H81" s="2"/>
      <c r="I81" s="2"/>
    </row>
    <row r="83" ht="12.75">
      <c r="A83" s="14"/>
    </row>
    <row r="85" ht="12.75">
      <c r="J85" s="40"/>
    </row>
  </sheetData>
  <mergeCells count="4">
    <mergeCell ref="B49:E49"/>
    <mergeCell ref="A1:I1"/>
    <mergeCell ref="A47:I47"/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xata1</dc:creator>
  <cp:keywords/>
  <dc:description/>
  <cp:lastModifiedBy>User</cp:lastModifiedBy>
  <cp:lastPrinted>2017-01-24T13:36:32Z</cp:lastPrinted>
  <dcterms:created xsi:type="dcterms:W3CDTF">2006-08-09T08:31:31Z</dcterms:created>
  <dcterms:modified xsi:type="dcterms:W3CDTF">2017-01-24T13:39:10Z</dcterms:modified>
  <cp:category/>
  <cp:version/>
  <cp:contentType/>
  <cp:contentStatus/>
</cp:coreProperties>
</file>